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E:\Transfer\DFP\1 Work in Progress\CCPP_FFAA_VVFF\1. Trattativa\Schema di accordo\ULTIME VERSIONI\2. Riunione 19.11.2021\"/>
    </mc:Choice>
  </mc:AlternateContent>
  <xr:revisionPtr revIDLastSave="0" documentId="8_{F9F4518E-6573-D444-9E56-127E68F259B1}" xr6:coauthVersionLast="47" xr6:coauthVersionMax="47" xr10:uidLastSave="{00000000-0000-0000-0000-000000000000}"/>
  <bookViews>
    <workbookView xWindow="0" yWindow="0" windowWidth="23040" windowHeight="9195" activeTab="4" xr2:uid="{00000000-000D-0000-FFFF-FFFF00000000}"/>
  </bookViews>
  <sheets>
    <sheet name="risorse" sheetId="7" r:id="rId1"/>
    <sheet name="2019" sheetId="3" r:id="rId2"/>
    <sheet name="2020" sheetId="4" r:id="rId3"/>
    <sheet name="2021" sheetId="1" r:id="rId4"/>
    <sheet name="2022" sheetId="2" r:id="rId5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7" i="2" l="1"/>
  <c r="G28" i="2"/>
  <c r="G29" i="2"/>
  <c r="G30" i="2"/>
  <c r="G31" i="2"/>
  <c r="G32" i="2"/>
  <c r="G78" i="2"/>
  <c r="F78" i="2"/>
  <c r="E78" i="2"/>
  <c r="D78" i="2"/>
  <c r="C78" i="2"/>
  <c r="B78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37" i="2"/>
  <c r="B23" i="2"/>
  <c r="C32" i="1"/>
  <c r="D32" i="1"/>
  <c r="E32" i="1"/>
  <c r="F32" i="1"/>
  <c r="G32" i="1"/>
  <c r="B32" i="1"/>
  <c r="C23" i="1"/>
  <c r="D23" i="1"/>
  <c r="B23" i="1"/>
  <c r="C27" i="4"/>
  <c r="D27" i="4"/>
  <c r="B27" i="4"/>
  <c r="C18" i="4"/>
  <c r="D18" i="4"/>
  <c r="B18" i="4"/>
  <c r="C18" i="3"/>
  <c r="D18" i="3"/>
  <c r="B18" i="3"/>
  <c r="C27" i="3"/>
  <c r="D27" i="3"/>
  <c r="B27" i="3"/>
  <c r="C32" i="2"/>
  <c r="D32" i="2"/>
  <c r="E32" i="2"/>
  <c r="F32" i="2"/>
  <c r="B32" i="2"/>
  <c r="C76" i="2"/>
  <c r="D76" i="2"/>
  <c r="E76" i="2"/>
  <c r="F76" i="2"/>
  <c r="B76" i="2"/>
  <c r="G76" i="2"/>
</calcChain>
</file>

<file path=xl/sharedStrings.xml><?xml version="1.0" encoding="utf-8"?>
<sst xmlns="http://schemas.openxmlformats.org/spreadsheetml/2006/main" count="322" uniqueCount="106">
  <si>
    <t xml:space="preserve"> </t>
  </si>
  <si>
    <t>IPOTESI DI UTILIZZO 2021 DELLE RISORSE DISPONIBILI</t>
  </si>
  <si>
    <t>Unità conto annuale 2018 + assunzioni extra turn-over 2018/2021</t>
  </si>
  <si>
    <t>Nuovi parametri (riordino)</t>
  </si>
  <si>
    <t>FP e FA</t>
  </si>
  <si>
    <t>NUOVO VALORE PUNTO PARAMETRALE</t>
  </si>
  <si>
    <t>INCREMENTO IND. MENSILE PENSIONABILE</t>
  </si>
  <si>
    <t>FP</t>
  </si>
  <si>
    <t>INCREMENTO IMPORTO AGGIUNTIVO PENSIONABILE</t>
  </si>
  <si>
    <t>FA</t>
  </si>
  <si>
    <t>POLIZIA DI STATO</t>
  </si>
  <si>
    <t>ARMA DEI CARABINIERI</t>
  </si>
  <si>
    <t>GUARDIA DI FINANZA</t>
  </si>
  <si>
    <t>POLIZIA PENITENZIARIA</t>
  </si>
  <si>
    <t>SMD</t>
  </si>
  <si>
    <t>RISORSE UTILIZZATE PER PARAMETRO</t>
  </si>
  <si>
    <t>RISORSE UTILIZZATE PER IND. PENSIONABILE</t>
  </si>
  <si>
    <t>RISORSE UTILIZZATE PER RIVALUTAZIONE STRAORDINARIO</t>
  </si>
  <si>
    <t>RISORSE UTILIZZATE PER CFI CFG</t>
  </si>
  <si>
    <t>Uguale percentuale di incremento dell'indennità mensile pensionabile per tutte le qualifiche</t>
  </si>
  <si>
    <t>decorrenza</t>
  </si>
  <si>
    <t>IPOTESI DESTINAZIONE RISORSE A REGIME</t>
  </si>
  <si>
    <t>TOTALE</t>
  </si>
  <si>
    <t>Compenso forfettario di impiego (incremento di € 2 feriale e € 4 festivo) e di guardia (incremento di € 1,50).</t>
  </si>
  <si>
    <t>Indennità missione (incremento della diaria da € 20,45 a € 24,00).</t>
  </si>
  <si>
    <t>Indennità compensazione (incremento da € 8 a € 16).</t>
  </si>
  <si>
    <t>Indennità rischio (incremento valori tabella A DPR n. 146/1975).</t>
  </si>
  <si>
    <t>Indennità rischio op. subacquei (incremento valori tabella C DPR n. 146/1975).</t>
  </si>
  <si>
    <t>Indennità di impiego operativo di base per i reparti di campagna (incremento da 125% a 140%).</t>
  </si>
  <si>
    <t>Indennità di impiego operativo supplementare per truppe anfibie (estensione alle unità di supporto).</t>
  </si>
  <si>
    <t>Indennità giornaliera per i servizi di traffico aereo - CTA/ATA (istituzione).</t>
  </si>
  <si>
    <t>Indennità supplementare giornaliera per personale qualificato o abilitato controllore aeromobili (istituzione in 4 fasce in base all'abilitazione).</t>
  </si>
  <si>
    <t>Equiparazione dell’entità del rimborso dei pasti consumati in missione a quella spettante al personale dirigenziale (RAP calcolata solo sulla mancata fruizione dei pasti).</t>
  </si>
  <si>
    <t xml:space="preserve">Indennità di presenza festiva (incremento da € 12 a € 14). </t>
  </si>
  <si>
    <t>Indennità di presenza “superfestivi” (incremento da € 40 a € 45).</t>
  </si>
  <si>
    <t>Indennità supplementare giornaliera di marcia (incremento da 180% a 280% operativa base).</t>
  </si>
  <si>
    <t>Indennità supplementare giornaliera di fuori sede (incremento da 180% a 280% operativa base).</t>
  </si>
  <si>
    <t>Indennità operative ed altre indennità - aggiornamento indennità giornaliera per turnisti.</t>
  </si>
  <si>
    <t>Indennità di impiego operativo per operatori sensori APR (elevazione a 170% operativa base).</t>
  </si>
  <si>
    <t>Indennità operativa fondamentale per il personale adibito alle operazioni di controllo dello spazio aereo in possesso del 2° grado di abilitazione (incremento da 165% a 170% operativa base).</t>
  </si>
  <si>
    <t>Istituzione indennità op.va fondamentale per il personale impiegato presso i reparti della specialità Bersaglieri (160% operativa base).</t>
  </si>
  <si>
    <t>Istituzione indennità op.va supplementare per il personale in possesso della qualifica anfibia alfa (40% operativa base).</t>
  </si>
  <si>
    <t xml:space="preserve">Istituzione indennità op.va supplementare per il personale in possesso di qualifica di operatore cyber (40% operativa base) </t>
  </si>
  <si>
    <t>Istituzione indennità op.va supplementare per il personale in possesso di abilitazione avanzata aeromobile (20% operativa base).</t>
  </si>
  <si>
    <t>Elevazione al 190% dell’indennità supplementare per gli incursori.</t>
  </si>
  <si>
    <t>Elevazione al 170% dell’indennità supplementare per gli acquisitori obiettivi e ranger.</t>
  </si>
  <si>
    <t>Elevazione al 70% dell’indennità supplementare per il personale abilitato anfibio.</t>
  </si>
  <si>
    <t>Istituzione gettone di presenza di € 15 per i Direttori di lancio.</t>
  </si>
  <si>
    <t>Istituzione indennità supplementare mensile per soccorritore marittimo (20% operativa base).</t>
  </si>
  <si>
    <t>Corresponsione al personale in servizio presso il Nucleo Carabinieri di Campione d’Italia dell’assegno di confine.</t>
  </si>
  <si>
    <t xml:space="preserve">Istituzione di un’indennità suppl. mensile di € 100,00 in favore degli artificieri </t>
  </si>
  <si>
    <t>Estensione indennità supplementare mensile per operatore FS (120 euro) agli acquisitori obiettivi e ranger.</t>
  </si>
  <si>
    <t>Indennità 41-bis (incremento da € 12 a € 16).</t>
  </si>
  <si>
    <t>Indennità di € 6 giornaliera per il personale impiegato nel soccorso alpino</t>
  </si>
  <si>
    <t>Indennità di “prontezza operativa”</t>
  </si>
  <si>
    <t>Rimborso deposito masserizie</t>
  </si>
  <si>
    <t>Congedo parentale</t>
  </si>
  <si>
    <t>Istituzione indennità supplementare mensile per metereologi dell'Aeronautica (40% dell'operativa di base)</t>
  </si>
  <si>
    <t>Indennità per attività ispettiva tributaria</t>
  </si>
  <si>
    <t>Congedo padri</t>
  </si>
  <si>
    <t>INDENNITA' ACCESSORIE LORDO DIPENDENTE (mln di euro)</t>
  </si>
  <si>
    <t>Polizia di Stato</t>
  </si>
  <si>
    <t>Guardia di Finanza</t>
  </si>
  <si>
    <t>Polizia Penitenziaria</t>
  </si>
  <si>
    <t>Arma dei Carabinieri</t>
  </si>
  <si>
    <t xml:space="preserve">Compenso forfettario di impiego - integrazione della normativa ad altre casistiche. 
</t>
  </si>
  <si>
    <t>IPOTESI DI UTILIZZO 2019 DELLE RISORSE DISPONIBILI</t>
  </si>
  <si>
    <t>Unità conto annuale 2018 + assunzioni extra turn-over 2018/2019</t>
  </si>
  <si>
    <t>IPOTESI DI UTILIZZO 2020 DELLE RISORSE DISPONIBILI</t>
  </si>
  <si>
    <t>Unità conto annuale 2018 + assunzioni extra turn-over 2018/2020</t>
  </si>
  <si>
    <t>RISORSE DISPONIBILI compreso ART 47BIS CO.2 D.LGS.165/2001</t>
  </si>
  <si>
    <t xml:space="preserve">RISORSE DA DESTINARE </t>
  </si>
  <si>
    <t xml:space="preserve">RISORSE ANTICIPATE ex art 1, comma 441 legge 145 del 2018 </t>
  </si>
  <si>
    <t xml:space="preserve"> RISORSE ANTICIPATE ex art 1, comma 441 legge 145 del 2018 </t>
  </si>
  <si>
    <t>RISORSE DA DESTINARE</t>
  </si>
  <si>
    <t>DETTAGLIO RISORSE UTILIZZATE PER ADEGUAMENTO NORMATIVO E RESTANTE ACCESSORIO</t>
  </si>
  <si>
    <t>RISORSE TOTALI LORDO DIPENDENTE*</t>
  </si>
  <si>
    <t>*al netto oneri a carico dello Stato</t>
  </si>
  <si>
    <t>RISORSE DISPONIBILI LORDO DIPENDENTE*</t>
  </si>
  <si>
    <t xml:space="preserve">TOTALE RISORSE
- Legge n. 145/2018, art. 1, comma 436
- Legge n. 160/2019, art. 1, comma 127 </t>
  </si>
  <si>
    <t>TOTALE RISORSE
Legge n. 145/2018, art. 1, comma 436</t>
  </si>
  <si>
    <t xml:space="preserve">TOTALE RISORSE
- Legge n. 145/2018, art. 1, comma 436
- Legge n. 160/2019, art. 1, comma 127
- Legge n. 178/2020, art. 1, comma 959
- DL 73/2021, art.30, commi 7 quater e 7 quinquies lett.a </t>
  </si>
  <si>
    <t>Tabella per rinnovi contrattuali (dati in euro)</t>
  </si>
  <si>
    <t>Corpi di polizia - Arma dei Carabinieri non dirigenti incluso cappellani</t>
  </si>
  <si>
    <t>Retribuzione media CA 2018</t>
  </si>
  <si>
    <t>Unità</t>
  </si>
  <si>
    <t>Incremento annuo l.d. (1,3%)</t>
  </si>
  <si>
    <t>Risorse lordo o.r.</t>
  </si>
  <si>
    <t>Incremento annuo l.d. (2,01%)</t>
  </si>
  <si>
    <t>Incremento annuo l.d. (4,26%)</t>
  </si>
  <si>
    <t>Risorse dal fondo contratti</t>
  </si>
  <si>
    <t>di cui anticipo accessorio *</t>
  </si>
  <si>
    <t>di cui oneri per anticipazione prevista dall'art.47 bis comma 2 del D.lgs n.165/2001</t>
  </si>
  <si>
    <t>risorse che residuano dai precedenti impieghi</t>
  </si>
  <si>
    <t>Corpi di polizia - Guardia di Finanza non dirigenti incluso cappellani</t>
  </si>
  <si>
    <t>Corpi di polizia - Polizia Penitenziaria non dirigenti</t>
  </si>
  <si>
    <t>Corpi di polizia - Polizia di Stato non dirigenti</t>
  </si>
  <si>
    <t>Forze armate  non dirigenti incluso cappellani</t>
  </si>
  <si>
    <t>Forze armate - Esercito non dirigenti incluso cappellani</t>
  </si>
  <si>
    <t>Forze armate - Aeronautica non dirigenti</t>
  </si>
  <si>
    <t>Forze armate - Marina non dirigenti</t>
  </si>
  <si>
    <t>Forze armate - Capitaneria di Porto non dirigenti</t>
  </si>
  <si>
    <t>Forze armate - Altro personale</t>
  </si>
  <si>
    <t>Totale CCPP e FFAA (escluso altro personale)</t>
  </si>
  <si>
    <t xml:space="preserve">*In applicazione delle previsioni di cui all’art.1, comma 441, della legge 30 dicembre 2018, n. 145. </t>
  </si>
  <si>
    <t>Indennità di presenza notturna (incremento da € 4,10 a € 4,60).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</si>
</sst>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-* #,##0_-;\-* #,##0_-;_-* &quot;-&quot;??_-;_-@_-"/>
    <numFmt numFmtId="165" formatCode="0.0000"/>
    <numFmt numFmtId="166" formatCode="0.0000%"/>
    <numFmt numFmtId="167" formatCode="&quot;€&quot;\ #,##0"/>
    <numFmt numFmtId="168" formatCode="&quot;€&quot;\ #,##0.00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6"/>
      <name val="Calibri"/>
      <family val="2"/>
      <scheme val="minor"/>
    </font>
    <font>
      <b/>
      <i/>
      <sz val="16"/>
      <name val="Calibri"/>
      <family val="2"/>
      <scheme val="minor"/>
    </font>
    <font>
      <b/>
      <sz val="16"/>
      <name val="Calibri"/>
      <family val="2"/>
      <scheme val="minor"/>
    </font>
    <font>
      <b/>
      <i/>
      <u/>
      <sz val="16"/>
      <name val="Calibri"/>
      <family val="2"/>
      <scheme val="minor"/>
    </font>
    <font>
      <sz val="18"/>
      <name val="Calibri"/>
      <family val="2"/>
      <scheme val="minor"/>
    </font>
    <font>
      <b/>
      <sz val="1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charset val="1"/>
    </font>
    <font>
      <u/>
      <sz val="11"/>
      <color theme="10"/>
      <name val="Calibri"/>
      <family val="2"/>
      <charset val="1"/>
    </font>
    <font>
      <b/>
      <sz val="20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sz val="20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i/>
      <sz val="14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A6A6A6"/>
        <bgColor rgb="FFAFABAB"/>
      </patternFill>
    </fill>
    <fill>
      <patternFill patternType="solid">
        <fgColor rgb="FF5B9BD5"/>
        <bgColor rgb="FF8FAADC"/>
      </patternFill>
    </fill>
    <fill>
      <patternFill patternType="solid">
        <fgColor rgb="FFFF0000"/>
        <bgColor rgb="FF993300"/>
      </patternFill>
    </fill>
    <fill>
      <patternFill patternType="solid">
        <fgColor rgb="FFFFFF00"/>
        <bgColor rgb="FFFFFF00"/>
      </patternFill>
    </fill>
    <fill>
      <patternFill patternType="solid">
        <fgColor rgb="FF00FFFF"/>
        <bgColor rgb="FF00FFFF"/>
      </patternFill>
    </fill>
    <fill>
      <patternFill patternType="solid">
        <fgColor rgb="FF548235"/>
        <bgColor rgb="FF339966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4" fillId="0" borderId="0"/>
    <xf numFmtId="0" fontId="15" fillId="0" borderId="0" applyNumberFormat="0" applyFill="0" applyBorder="0" applyAlignment="0" applyProtection="0"/>
  </cellStyleXfs>
  <cellXfs count="142">
    <xf numFmtId="0" fontId="0" fillId="0" borderId="0" xfId="0"/>
    <xf numFmtId="164" fontId="0" fillId="0" borderId="0" xfId="1" applyNumberFormat="1" applyFont="1" applyAlignment="1">
      <alignment vertical="center"/>
    </xf>
    <xf numFmtId="164" fontId="0" fillId="5" borderId="13" xfId="1" applyNumberFormat="1" applyFont="1" applyFill="1" applyBorder="1" applyAlignment="1">
      <alignment vertical="center"/>
    </xf>
    <xf numFmtId="164" fontId="0" fillId="0" borderId="1" xfId="1" applyNumberFormat="1" applyFont="1" applyBorder="1" applyAlignment="1">
      <alignment vertical="center"/>
    </xf>
    <xf numFmtId="164" fontId="0" fillId="0" borderId="16" xfId="1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64" fontId="0" fillId="0" borderId="0" xfId="0" applyNumberFormat="1" applyFont="1" applyAlignment="1">
      <alignment vertical="center"/>
    </xf>
    <xf numFmtId="0" fontId="0" fillId="6" borderId="11" xfId="0" applyFont="1" applyFill="1" applyBorder="1" applyAlignment="1">
      <alignment vertical="center"/>
    </xf>
    <xf numFmtId="0" fontId="0" fillId="6" borderId="12" xfId="0" applyFont="1" applyFill="1" applyBorder="1" applyAlignment="1">
      <alignment vertical="center"/>
    </xf>
    <xf numFmtId="164" fontId="0" fillId="8" borderId="1" xfId="0" applyNumberFormat="1" applyFont="1" applyFill="1" applyBorder="1" applyAlignment="1">
      <alignment vertical="center"/>
    </xf>
    <xf numFmtId="164" fontId="0" fillId="8" borderId="16" xfId="0" applyNumberFormat="1" applyFont="1" applyFill="1" applyBorder="1" applyAlignment="1">
      <alignment vertical="center"/>
    </xf>
    <xf numFmtId="0" fontId="5" fillId="0" borderId="0" xfId="0" quotePrefix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14" fontId="7" fillId="3" borderId="1" xfId="0" applyNumberFormat="1" applyFont="1" applyFill="1" applyBorder="1" applyAlignment="1">
      <alignment horizontal="center" vertical="center"/>
    </xf>
    <xf numFmtId="2" fontId="7" fillId="3" borderId="1" xfId="0" applyNumberFormat="1" applyFont="1" applyFill="1" applyBorder="1" applyAlignment="1">
      <alignment horizontal="center" vertical="center"/>
    </xf>
    <xf numFmtId="2" fontId="7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5" fontId="9" fillId="0" borderId="0" xfId="0" applyNumberFormat="1" applyFont="1" applyFill="1" applyBorder="1" applyAlignment="1">
      <alignment horizontal="center" vertical="center"/>
    </xf>
    <xf numFmtId="0" fontId="10" fillId="0" borderId="0" xfId="0" quotePrefix="1" applyFont="1" applyAlignment="1">
      <alignment vertical="center"/>
    </xf>
    <xf numFmtId="0" fontId="8" fillId="0" borderId="0" xfId="0" quotePrefix="1" applyFont="1" applyAlignment="1">
      <alignment vertical="center"/>
    </xf>
    <xf numFmtId="0" fontId="11" fillId="0" borderId="0" xfId="0" quotePrefix="1" applyFont="1" applyAlignment="1">
      <alignment vertical="center"/>
    </xf>
    <xf numFmtId="164" fontId="6" fillId="7" borderId="14" xfId="0" applyNumberFormat="1" applyFont="1" applyFill="1" applyBorder="1" applyAlignment="1">
      <alignment vertical="center"/>
    </xf>
    <xf numFmtId="164" fontId="6" fillId="7" borderId="3" xfId="0" applyNumberFormat="1" applyFont="1" applyFill="1" applyBorder="1" applyAlignment="1">
      <alignment vertical="center"/>
    </xf>
    <xf numFmtId="0" fontId="0" fillId="6" borderId="7" xfId="0" applyFont="1" applyFill="1" applyBorder="1" applyAlignment="1">
      <alignment vertical="center"/>
    </xf>
    <xf numFmtId="164" fontId="0" fillId="5" borderId="8" xfId="1" applyNumberFormat="1" applyFont="1" applyFill="1" applyBorder="1" applyAlignment="1">
      <alignment vertical="center"/>
    </xf>
    <xf numFmtId="164" fontId="0" fillId="5" borderId="9" xfId="1" applyNumberFormat="1" applyFont="1" applyFill="1" applyBorder="1" applyAlignment="1">
      <alignment vertical="center"/>
    </xf>
    <xf numFmtId="164" fontId="0" fillId="5" borderId="10" xfId="1" applyNumberFormat="1" applyFont="1" applyFill="1" applyBorder="1" applyAlignment="1">
      <alignment vertical="center"/>
    </xf>
    <xf numFmtId="164" fontId="0" fillId="5" borderId="1" xfId="1" applyNumberFormat="1" applyFont="1" applyFill="1" applyBorder="1" applyAlignment="1">
      <alignment vertical="center"/>
    </xf>
    <xf numFmtId="164" fontId="0" fillId="0" borderId="1" xfId="0" applyNumberFormat="1" applyFont="1" applyBorder="1" applyAlignment="1">
      <alignment vertical="center"/>
    </xf>
    <xf numFmtId="164" fontId="0" fillId="5" borderId="10" xfId="1" applyNumberFormat="1" applyFont="1" applyFill="1" applyBorder="1" applyAlignment="1">
      <alignment horizontal="center" vertical="center" wrapText="1"/>
    </xf>
    <xf numFmtId="164" fontId="0" fillId="0" borderId="16" xfId="0" applyNumberFormat="1" applyFont="1" applyBorder="1" applyAlignment="1">
      <alignment vertical="center"/>
    </xf>
    <xf numFmtId="0" fontId="8" fillId="0" borderId="0" xfId="0" quotePrefix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8" fillId="0" borderId="0" xfId="0" quotePrefix="1" applyFont="1" applyBorder="1" applyAlignment="1">
      <alignment horizontal="center" vertical="center"/>
    </xf>
    <xf numFmtId="166" fontId="9" fillId="0" borderId="2" xfId="2" applyNumberFormat="1" applyFont="1" applyFill="1" applyBorder="1" applyAlignment="1">
      <alignment horizontal="center" vertical="center"/>
    </xf>
    <xf numFmtId="10" fontId="9" fillId="0" borderId="2" xfId="3" applyNumberFormat="1" applyFont="1" applyFill="1" applyBorder="1" applyAlignment="1">
      <alignment horizontal="center" vertical="center" wrapText="1"/>
    </xf>
    <xf numFmtId="10" fontId="7" fillId="4" borderId="1" xfId="2" applyNumberFormat="1" applyFont="1" applyFill="1" applyBorder="1" applyAlignment="1">
      <alignment vertical="center"/>
    </xf>
    <xf numFmtId="14" fontId="8" fillId="4" borderId="1" xfId="0" quotePrefix="1" applyNumberFormat="1" applyFont="1" applyFill="1" applyBorder="1" applyAlignment="1">
      <alignment horizontal="center" vertical="center"/>
    </xf>
    <xf numFmtId="0" fontId="3" fillId="5" borderId="6" xfId="0" applyFont="1" applyFill="1" applyBorder="1" applyAlignment="1">
      <alignment horizontal="center" vertical="center" wrapText="1"/>
    </xf>
    <xf numFmtId="0" fontId="3" fillId="8" borderId="5" xfId="0" applyFont="1" applyFill="1" applyBorder="1" applyAlignment="1">
      <alignment horizontal="center" vertical="center" wrapText="1"/>
    </xf>
    <xf numFmtId="0" fontId="3" fillId="8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3" fillId="5" borderId="6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vertical="center"/>
    </xf>
    <xf numFmtId="0" fontId="0" fillId="6" borderId="18" xfId="0" applyFont="1" applyFill="1" applyBorder="1" applyAlignment="1">
      <alignment vertical="center"/>
    </xf>
    <xf numFmtId="0" fontId="0" fillId="6" borderId="19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 wrapText="1"/>
    </xf>
    <xf numFmtId="164" fontId="0" fillId="5" borderId="20" xfId="1" applyNumberFormat="1" applyFont="1" applyFill="1" applyBorder="1" applyAlignment="1">
      <alignment vertical="center"/>
    </xf>
    <xf numFmtId="164" fontId="0" fillId="5" borderId="21" xfId="1" applyNumberFormat="1" applyFont="1" applyFill="1" applyBorder="1" applyAlignment="1">
      <alignment vertical="center"/>
    </xf>
    <xf numFmtId="0" fontId="3" fillId="5" borderId="15" xfId="0" applyFont="1" applyFill="1" applyBorder="1" applyAlignment="1">
      <alignment horizontal="center" vertical="center" wrapText="1"/>
    </xf>
    <xf numFmtId="164" fontId="6" fillId="7" borderId="23" xfId="0" applyNumberFormat="1" applyFont="1" applyFill="1" applyBorder="1" applyAlignment="1">
      <alignment vertical="center"/>
    </xf>
    <xf numFmtId="10" fontId="7" fillId="4" borderId="1" xfId="2" applyNumberFormat="1" applyFont="1" applyFill="1" applyBorder="1" applyAlignment="1">
      <alignment horizontal="center" vertical="center"/>
    </xf>
    <xf numFmtId="167" fontId="0" fillId="0" borderId="0" xfId="0" applyNumberFormat="1" applyFont="1" applyAlignment="1">
      <alignment vertical="center"/>
    </xf>
    <xf numFmtId="168" fontId="0" fillId="0" borderId="0" xfId="0" applyNumberFormat="1" applyFont="1" applyAlignment="1">
      <alignment vertical="center"/>
    </xf>
    <xf numFmtId="4" fontId="0" fillId="0" borderId="0" xfId="0" applyNumberFormat="1" applyFont="1" applyAlignment="1">
      <alignment vertical="center"/>
    </xf>
    <xf numFmtId="164" fontId="17" fillId="7" borderId="3" xfId="0" applyNumberFormat="1" applyFont="1" applyFill="1" applyBorder="1" applyAlignment="1">
      <alignment vertical="center"/>
    </xf>
    <xf numFmtId="0" fontId="13" fillId="10" borderId="1" xfId="4" applyFont="1" applyFill="1" applyBorder="1" applyAlignment="1">
      <alignment horizontal="center" vertical="center" wrapText="1"/>
    </xf>
    <xf numFmtId="0" fontId="13" fillId="11" borderId="1" xfId="4" applyFont="1" applyFill="1" applyBorder="1" applyAlignment="1">
      <alignment horizontal="center" vertical="center" wrapText="1"/>
    </xf>
    <xf numFmtId="0" fontId="13" fillId="12" borderId="1" xfId="4" applyFont="1" applyFill="1" applyBorder="1" applyAlignment="1">
      <alignment horizontal="center" vertical="center" wrapText="1"/>
    </xf>
    <xf numFmtId="0" fontId="18" fillId="13" borderId="1" xfId="4" applyFont="1" applyFill="1" applyBorder="1" applyAlignment="1">
      <alignment horizontal="center" vertical="center"/>
    </xf>
    <xf numFmtId="0" fontId="18" fillId="14" borderId="1" xfId="4" applyFont="1" applyFill="1" applyBorder="1" applyAlignment="1">
      <alignment horizontal="center" vertical="center"/>
    </xf>
    <xf numFmtId="0" fontId="18" fillId="9" borderId="1" xfId="4" applyFont="1" applyFill="1" applyBorder="1" applyAlignment="1">
      <alignment horizontal="center" vertical="center"/>
    </xf>
    <xf numFmtId="0" fontId="12" fillId="0" borderId="1" xfId="5" applyFont="1" applyFill="1" applyBorder="1" applyAlignment="1">
      <alignment horizontal="justify" vertical="center" wrapText="1"/>
    </xf>
    <xf numFmtId="4" fontId="19" fillId="0" borderId="1" xfId="4" applyNumberFormat="1" applyFont="1" applyFill="1" applyBorder="1" applyAlignment="1">
      <alignment horizontal="right" vertical="center" wrapText="1"/>
    </xf>
    <xf numFmtId="43" fontId="17" fillId="7" borderId="3" xfId="0" applyNumberFormat="1" applyFont="1" applyFill="1" applyBorder="1" applyAlignment="1">
      <alignment vertical="center"/>
    </xf>
    <xf numFmtId="0" fontId="18" fillId="9" borderId="1" xfId="4" applyFont="1" applyFill="1" applyBorder="1" applyAlignment="1">
      <alignment horizontal="center" vertical="center" wrapText="1"/>
    </xf>
    <xf numFmtId="164" fontId="0" fillId="5" borderId="23" xfId="1" applyNumberFormat="1" applyFont="1" applyFill="1" applyBorder="1" applyAlignment="1">
      <alignment vertical="center"/>
    </xf>
    <xf numFmtId="164" fontId="0" fillId="5" borderId="22" xfId="1" applyNumberFormat="1" applyFont="1" applyFill="1" applyBorder="1" applyAlignment="1">
      <alignment vertical="center"/>
    </xf>
    <xf numFmtId="164" fontId="0" fillId="8" borderId="10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3" fontId="0" fillId="8" borderId="1" xfId="0" applyNumberFormat="1" applyFont="1" applyFill="1" applyBorder="1" applyAlignment="1">
      <alignment vertical="center"/>
    </xf>
    <xf numFmtId="164" fontId="20" fillId="0" borderId="0" xfId="0" applyNumberFormat="1" applyFont="1" applyAlignment="1">
      <alignment vertical="center"/>
    </xf>
    <xf numFmtId="164" fontId="10" fillId="0" borderId="0" xfId="0" quotePrefix="1" applyNumberFormat="1" applyFont="1" applyAlignment="1">
      <alignment vertical="center"/>
    </xf>
    <xf numFmtId="164" fontId="0" fillId="5" borderId="11" xfId="1" applyNumberFormat="1" applyFont="1" applyFill="1" applyBorder="1" applyAlignment="1">
      <alignment vertical="center"/>
    </xf>
    <xf numFmtId="164" fontId="17" fillId="7" borderId="12" xfId="0" applyNumberFormat="1" applyFont="1" applyFill="1" applyBorder="1" applyAlignment="1">
      <alignment vertical="center"/>
    </xf>
    <xf numFmtId="0" fontId="13" fillId="5" borderId="4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13" fillId="8" borderId="6" xfId="0" applyFont="1" applyFill="1" applyBorder="1" applyAlignment="1">
      <alignment horizontal="center" vertical="center" wrapText="1"/>
    </xf>
    <xf numFmtId="0" fontId="23" fillId="15" borderId="0" xfId="0" applyFont="1" applyFill="1" applyAlignment="1">
      <alignment vertical="center"/>
    </xf>
    <xf numFmtId="0" fontId="24" fillId="15" borderId="1" xfId="0" applyFont="1" applyFill="1" applyBorder="1" applyAlignment="1">
      <alignment horizontal="center" vertical="center" wrapText="1"/>
    </xf>
    <xf numFmtId="0" fontId="24" fillId="15" borderId="9" xfId="0" applyFont="1" applyFill="1" applyBorder="1" applyAlignment="1">
      <alignment horizontal="center" vertical="center" wrapText="1"/>
    </xf>
    <xf numFmtId="0" fontId="24" fillId="15" borderId="1" xfId="0" applyFont="1" applyFill="1" applyBorder="1" applyAlignment="1">
      <alignment vertical="center"/>
    </xf>
    <xf numFmtId="3" fontId="24" fillId="15" borderId="1" xfId="0" applyNumberFormat="1" applyFont="1" applyFill="1" applyBorder="1" applyAlignment="1">
      <alignment vertical="center"/>
    </xf>
    <xf numFmtId="3" fontId="23" fillId="15" borderId="0" xfId="0" applyNumberFormat="1" applyFont="1" applyFill="1" applyAlignment="1">
      <alignment vertical="center"/>
    </xf>
    <xf numFmtId="0" fontId="23" fillId="15" borderId="1" xfId="0" applyFont="1" applyFill="1" applyBorder="1" applyAlignment="1">
      <alignment horizontal="right" vertical="center"/>
    </xf>
    <xf numFmtId="3" fontId="23" fillId="15" borderId="1" xfId="0" applyNumberFormat="1" applyFont="1" applyFill="1" applyBorder="1" applyAlignment="1">
      <alignment vertical="center"/>
    </xf>
    <xf numFmtId="0" fontId="23" fillId="15" borderId="1" xfId="0" applyFont="1" applyFill="1" applyBorder="1" applyAlignment="1">
      <alignment horizontal="right" vertical="center" wrapText="1"/>
    </xf>
    <xf numFmtId="3" fontId="23" fillId="15" borderId="9" xfId="0" applyNumberFormat="1" applyFont="1" applyFill="1" applyBorder="1" applyAlignment="1">
      <alignment horizontal="right" vertical="center" wrapText="1"/>
    </xf>
    <xf numFmtId="3" fontId="25" fillId="15" borderId="9" xfId="0" applyNumberFormat="1" applyFont="1" applyFill="1" applyBorder="1" applyAlignment="1">
      <alignment vertical="center"/>
    </xf>
    <xf numFmtId="0" fontId="23" fillId="15" borderId="0" xfId="0" applyFont="1" applyFill="1" applyBorder="1" applyAlignment="1">
      <alignment horizontal="right" vertical="center" wrapText="1"/>
    </xf>
    <xf numFmtId="3" fontId="23" fillId="15" borderId="0" xfId="0" applyNumberFormat="1" applyFont="1" applyFill="1" applyBorder="1" applyAlignment="1">
      <alignment horizontal="center" vertical="center"/>
    </xf>
    <xf numFmtId="3" fontId="25" fillId="15" borderId="0" xfId="0" applyNumberFormat="1" applyFont="1" applyFill="1" applyBorder="1" applyAlignment="1">
      <alignment vertical="center"/>
    </xf>
    <xf numFmtId="0" fontId="24" fillId="0" borderId="0" xfId="0" applyFont="1" applyFill="1" applyAlignment="1">
      <alignment vertical="center"/>
    </xf>
    <xf numFmtId="0" fontId="24" fillId="15" borderId="16" xfId="0" applyFont="1" applyFill="1" applyBorder="1" applyAlignment="1">
      <alignment vertical="center"/>
    </xf>
    <xf numFmtId="0" fontId="23" fillId="15" borderId="30" xfId="0" applyFont="1" applyFill="1" applyBorder="1" applyAlignment="1">
      <alignment horizontal="right" vertical="center"/>
    </xf>
    <xf numFmtId="0" fontId="23" fillId="15" borderId="30" xfId="0" applyFont="1" applyFill="1" applyBorder="1" applyAlignment="1">
      <alignment horizontal="right" vertical="center" wrapText="1"/>
    </xf>
    <xf numFmtId="0" fontId="23" fillId="15" borderId="26" xfId="0" applyFont="1" applyFill="1" applyBorder="1" applyAlignment="1">
      <alignment horizontal="right" vertical="center" wrapText="1"/>
    </xf>
    <xf numFmtId="3" fontId="23" fillId="15" borderId="1" xfId="0" applyNumberFormat="1" applyFont="1" applyFill="1" applyBorder="1" applyAlignment="1">
      <alignment horizontal="right" vertical="center"/>
    </xf>
    <xf numFmtId="3" fontId="24" fillId="0" borderId="1" xfId="0" applyNumberFormat="1" applyFont="1" applyFill="1" applyBorder="1" applyAlignment="1">
      <alignment vertical="center"/>
    </xf>
    <xf numFmtId="3" fontId="23" fillId="0" borderId="1" xfId="0" applyNumberFormat="1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vertical="center"/>
    </xf>
    <xf numFmtId="3" fontId="25" fillId="0" borderId="9" xfId="0" applyNumberFormat="1" applyFont="1" applyFill="1" applyBorder="1" applyAlignment="1">
      <alignment vertical="center"/>
    </xf>
    <xf numFmtId="2" fontId="23" fillId="15" borderId="0" xfId="0" applyNumberFormat="1" applyFont="1" applyFill="1" applyAlignment="1">
      <alignment vertical="center"/>
    </xf>
    <xf numFmtId="0" fontId="26" fillId="15" borderId="0" xfId="0" applyFont="1" applyFill="1" applyAlignment="1">
      <alignment vertical="center"/>
    </xf>
    <xf numFmtId="43" fontId="0" fillId="0" borderId="0" xfId="0" applyNumberFormat="1" applyFont="1" applyAlignment="1">
      <alignment vertical="center"/>
    </xf>
    <xf numFmtId="43" fontId="17" fillId="8" borderId="3" xfId="0" applyNumberFormat="1" applyFont="1" applyFill="1" applyBorder="1" applyAlignment="1">
      <alignment vertical="center"/>
    </xf>
    <xf numFmtId="0" fontId="22" fillId="15" borderId="0" xfId="0" applyFont="1" applyFill="1" applyBorder="1" applyAlignment="1">
      <alignment horizontal="center" vertical="center" wrapText="1"/>
    </xf>
    <xf numFmtId="0" fontId="24" fillId="15" borderId="24" xfId="0" applyFont="1" applyFill="1" applyBorder="1" applyAlignment="1">
      <alignment horizontal="center" vertical="center"/>
    </xf>
    <xf numFmtId="0" fontId="24" fillId="15" borderId="25" xfId="0" applyFont="1" applyFill="1" applyBorder="1" applyAlignment="1">
      <alignment horizontal="center" vertical="center"/>
    </xf>
    <xf numFmtId="0" fontId="24" fillId="15" borderId="9" xfId="0" applyFont="1" applyFill="1" applyBorder="1" applyAlignment="1">
      <alignment horizontal="center" vertical="center"/>
    </xf>
    <xf numFmtId="0" fontId="24" fillId="15" borderId="16" xfId="0" applyFont="1" applyFill="1" applyBorder="1" applyAlignment="1">
      <alignment horizontal="center" vertical="center" wrapText="1"/>
    </xf>
    <xf numFmtId="0" fontId="24" fillId="15" borderId="29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0" fontId="24" fillId="0" borderId="27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23" fillId="15" borderId="16" xfId="0" applyNumberFormat="1" applyFont="1" applyFill="1" applyBorder="1" applyAlignment="1">
      <alignment horizontal="center" vertical="center"/>
    </xf>
    <xf numFmtId="4" fontId="23" fillId="15" borderId="30" xfId="0" applyNumberFormat="1" applyFont="1" applyFill="1" applyBorder="1" applyAlignment="1">
      <alignment horizontal="center" vertical="center"/>
    </xf>
    <xf numFmtId="4" fontId="23" fillId="15" borderId="29" xfId="0" applyNumberFormat="1" applyFont="1" applyFill="1" applyBorder="1" applyAlignment="1">
      <alignment horizontal="center" vertical="center"/>
    </xf>
    <xf numFmtId="0" fontId="24" fillId="0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3" fontId="23" fillId="15" borderId="16" xfId="0" applyNumberFormat="1" applyFont="1" applyFill="1" applyBorder="1" applyAlignment="1">
      <alignment horizontal="center" vertical="center"/>
    </xf>
    <xf numFmtId="3" fontId="23" fillId="15" borderId="30" xfId="0" applyNumberFormat="1" applyFont="1" applyFill="1" applyBorder="1" applyAlignment="1">
      <alignment horizontal="center" vertical="center"/>
    </xf>
    <xf numFmtId="3" fontId="23" fillId="15" borderId="29" xfId="0" applyNumberFormat="1" applyFont="1" applyFill="1" applyBorder="1" applyAlignment="1">
      <alignment horizontal="center" vertical="center"/>
    </xf>
    <xf numFmtId="3" fontId="23" fillId="15" borderId="26" xfId="0" applyNumberFormat="1" applyFont="1" applyFill="1" applyBorder="1" applyAlignment="1">
      <alignment horizontal="center" vertical="center"/>
    </xf>
    <xf numFmtId="0" fontId="24" fillId="15" borderId="1" xfId="0" applyFont="1" applyFill="1" applyBorder="1" applyAlignment="1">
      <alignment horizontal="center" vertical="center"/>
    </xf>
    <xf numFmtId="4" fontId="23" fillId="0" borderId="16" xfId="0" applyNumberFormat="1" applyFont="1" applyFill="1" applyBorder="1" applyAlignment="1">
      <alignment horizontal="center" vertical="center"/>
    </xf>
    <xf numFmtId="4" fontId="23" fillId="0" borderId="30" xfId="0" applyNumberFormat="1" applyFont="1" applyFill="1" applyBorder="1" applyAlignment="1">
      <alignment horizontal="center" vertical="center"/>
    </xf>
    <xf numFmtId="4" fontId="23" fillId="0" borderId="29" xfId="0" applyNumberFormat="1" applyFont="1" applyFill="1" applyBorder="1" applyAlignment="1">
      <alignment horizontal="center" vertical="center"/>
    </xf>
    <xf numFmtId="3" fontId="23" fillId="0" borderId="16" xfId="0" applyNumberFormat="1" applyFont="1" applyFill="1" applyBorder="1" applyAlignment="1">
      <alignment horizontal="center" vertical="center"/>
    </xf>
    <xf numFmtId="3" fontId="23" fillId="0" borderId="30" xfId="0" applyNumberFormat="1" applyFont="1" applyFill="1" applyBorder="1" applyAlignment="1">
      <alignment horizontal="center" vertical="center"/>
    </xf>
    <xf numFmtId="3" fontId="23" fillId="0" borderId="26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11" fillId="0" borderId="0" xfId="0" quotePrefix="1" applyFont="1" applyAlignment="1">
      <alignment horizontal="center" vertical="center"/>
    </xf>
    <xf numFmtId="0" fontId="16" fillId="0" borderId="0" xfId="0" applyFont="1" applyAlignment="1">
      <alignment horizontal="center" vertical="center"/>
    </xf>
  </cellXfs>
  <cellStyles count="6">
    <cellStyle name="Collegamento ipertestuale" xfId="5" builtinId="8"/>
    <cellStyle name="Migliaia" xfId="1" builtinId="3"/>
    <cellStyle name="Normale" xfId="0" builtinId="0"/>
    <cellStyle name="Normale 4" xfId="3" xr:uid="{00000000-0005-0000-0000-000003000000}"/>
    <cellStyle name="Normale 8" xfId="4" xr:uid="{00000000-0005-0000-0000-000004000000}"/>
    <cellStyle name="Percentuale 2" xfId="2" xr:uid="{00000000-0005-0000-0000-000005000000}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worksheet" Target="worksheets/sheet3.xml" /><Relationship Id="rId7" Type="http://schemas.openxmlformats.org/officeDocument/2006/relationships/styles" Target="styles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worksheet" Target="worksheets/sheet5.xml" /><Relationship Id="rId4" Type="http://schemas.openxmlformats.org/officeDocument/2006/relationships/worksheet" Target="worksheets/sheet4.xml" /><Relationship Id="rId9" Type="http://schemas.openxmlformats.org/officeDocument/2006/relationships/calcChain" Target="calcChain.xml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604309" y="73575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5" name="Pentagon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604309" y="73575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4" name="Pentagono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604309" y="75099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/>
      </xdr:nvSpPr>
      <xdr:spPr>
        <a:xfrm>
          <a:off x="604309" y="106002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5</xdr:row>
      <xdr:rowOff>40217</xdr:rowOff>
    </xdr:from>
    <xdr:to>
      <xdr:col>0</xdr:col>
      <xdr:colOff>995892</xdr:colOff>
      <xdr:row>5</xdr:row>
      <xdr:rowOff>283634</xdr:rowOff>
    </xdr:to>
    <xdr:sp macro="" textlink="">
      <xdr:nvSpPr>
        <xdr:cNvPr id="4" name="Pentagono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604309" y="135847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5" name="Pentagono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604309" y="106002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604309</xdr:colOff>
      <xdr:row>3</xdr:row>
      <xdr:rowOff>42333</xdr:rowOff>
    </xdr:from>
    <xdr:to>
      <xdr:col>0</xdr:col>
      <xdr:colOff>995892</xdr:colOff>
      <xdr:row>3</xdr:row>
      <xdr:rowOff>285750</xdr:rowOff>
    </xdr:to>
    <xdr:sp macro="" textlink="">
      <xdr:nvSpPr>
        <xdr:cNvPr id="2" name="Pentagono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604309" y="735753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3" name="Pentagono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5</xdr:row>
      <xdr:rowOff>40217</xdr:rowOff>
    </xdr:from>
    <xdr:to>
      <xdr:col>0</xdr:col>
      <xdr:colOff>995892</xdr:colOff>
      <xdr:row>5</xdr:row>
      <xdr:rowOff>283634</xdr:rowOff>
    </xdr:to>
    <xdr:sp macro="" textlink="">
      <xdr:nvSpPr>
        <xdr:cNvPr id="4" name="Pentagono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604309" y="134323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  <xdr:twoCellAnchor>
    <xdr:from>
      <xdr:col>0</xdr:col>
      <xdr:colOff>604309</xdr:colOff>
      <xdr:row>4</xdr:row>
      <xdr:rowOff>46567</xdr:rowOff>
    </xdr:from>
    <xdr:to>
      <xdr:col>0</xdr:col>
      <xdr:colOff>995892</xdr:colOff>
      <xdr:row>4</xdr:row>
      <xdr:rowOff>289984</xdr:rowOff>
    </xdr:to>
    <xdr:sp macro="" textlink="">
      <xdr:nvSpPr>
        <xdr:cNvPr id="5" name="Pentagono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604309" y="1044787"/>
          <a:ext cx="391583" cy="243417"/>
        </a:xfrm>
        <a:prstGeom prst="homePlate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it-IT" sz="1100"/>
        </a:p>
      </xdr:txBody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 /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 /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 /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 /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91"/>
  <sheetViews>
    <sheetView topLeftCell="B1" zoomScaleNormal="100" workbookViewId="0">
      <selection activeCell="N11" sqref="N11"/>
    </sheetView>
  </sheetViews>
  <sheetFormatPr defaultColWidth="8.875" defaultRowHeight="18.75" x14ac:dyDescent="0.2"/>
  <cols>
    <col min="1" max="1" width="56.36328125" style="85" customWidth="1"/>
    <col min="2" max="11" width="17.75390625" style="85" customWidth="1"/>
    <col min="12" max="16384" width="8.875" style="85"/>
  </cols>
  <sheetData>
    <row r="1" spans="1:11" ht="23.45" customHeight="1" x14ac:dyDescent="0.2">
      <c r="A1" s="113" t="s">
        <v>82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</row>
    <row r="3" spans="1:11" x14ac:dyDescent="0.2">
      <c r="B3" s="114" t="s">
        <v>83</v>
      </c>
      <c r="C3" s="115"/>
      <c r="D3" s="115"/>
      <c r="E3" s="115"/>
      <c r="F3" s="115"/>
      <c r="G3" s="115"/>
      <c r="H3" s="115"/>
      <c r="I3" s="115"/>
      <c r="J3" s="115"/>
      <c r="K3" s="116"/>
    </row>
    <row r="4" spans="1:11" x14ac:dyDescent="0.2">
      <c r="B4" s="117" t="s">
        <v>84</v>
      </c>
      <c r="C4" s="119">
        <v>2019</v>
      </c>
      <c r="D4" s="120"/>
      <c r="E4" s="121"/>
      <c r="F4" s="119">
        <v>2020</v>
      </c>
      <c r="G4" s="120"/>
      <c r="H4" s="121"/>
      <c r="I4" s="119">
        <v>2021</v>
      </c>
      <c r="J4" s="120"/>
      <c r="K4" s="121"/>
    </row>
    <row r="5" spans="1:11" ht="51.75" x14ac:dyDescent="0.25">
      <c r="B5" s="118"/>
      <c r="C5" s="86" t="s">
        <v>85</v>
      </c>
      <c r="D5" s="87" t="s">
        <v>86</v>
      </c>
      <c r="E5" s="87" t="s">
        <v>87</v>
      </c>
      <c r="F5" s="86" t="s">
        <v>85</v>
      </c>
      <c r="G5" s="87" t="s">
        <v>88</v>
      </c>
      <c r="H5" s="87" t="s">
        <v>87</v>
      </c>
      <c r="I5" s="86" t="s">
        <v>85</v>
      </c>
      <c r="J5" s="87" t="s">
        <v>89</v>
      </c>
      <c r="K5" s="87" t="s">
        <v>87</v>
      </c>
    </row>
    <row r="6" spans="1:11" ht="37.5" customHeight="1" x14ac:dyDescent="0.2">
      <c r="A6" s="88" t="s">
        <v>90</v>
      </c>
      <c r="B6" s="128">
        <v>41617.069881175259</v>
      </c>
      <c r="C6" s="128">
        <v>104692</v>
      </c>
      <c r="D6" s="122">
        <v>541.02</v>
      </c>
      <c r="E6" s="89">
        <v>78379076.629999995</v>
      </c>
      <c r="F6" s="128">
        <v>105742</v>
      </c>
      <c r="G6" s="122">
        <v>836.5</v>
      </c>
      <c r="H6" s="89">
        <v>122401514.64</v>
      </c>
      <c r="I6" s="128">
        <v>105741</v>
      </c>
      <c r="J6" s="122">
        <v>1771.87</v>
      </c>
      <c r="K6" s="89">
        <v>259267808.19</v>
      </c>
    </row>
    <row r="7" spans="1:11" ht="37.5" customHeight="1" x14ac:dyDescent="0.2">
      <c r="A7" s="91" t="s">
        <v>91</v>
      </c>
      <c r="B7" s="129"/>
      <c r="C7" s="129"/>
      <c r="D7" s="123"/>
      <c r="E7" s="92">
        <v>49292884.109999999</v>
      </c>
      <c r="F7" s="129"/>
      <c r="G7" s="123"/>
      <c r="H7" s="92">
        <v>49350927.439999998</v>
      </c>
      <c r="I7" s="129"/>
      <c r="J7" s="123"/>
      <c r="K7" s="92">
        <v>49351668.229999997</v>
      </c>
    </row>
    <row r="8" spans="1:11" ht="37.5" customHeight="1" x14ac:dyDescent="0.25">
      <c r="A8" s="93" t="s">
        <v>92</v>
      </c>
      <c r="B8" s="129"/>
      <c r="C8" s="129"/>
      <c r="D8" s="123"/>
      <c r="E8" s="92">
        <v>16177739.73</v>
      </c>
      <c r="F8" s="129"/>
      <c r="G8" s="123"/>
      <c r="H8" s="94">
        <v>24138626.120000001</v>
      </c>
      <c r="I8" s="129"/>
      <c r="J8" s="123"/>
      <c r="K8" s="94">
        <v>24138397.84</v>
      </c>
    </row>
    <row r="9" spans="1:11" ht="37.5" customHeight="1" x14ac:dyDescent="0.2">
      <c r="A9" s="93" t="s">
        <v>93</v>
      </c>
      <c r="B9" s="130"/>
      <c r="C9" s="131"/>
      <c r="D9" s="124"/>
      <c r="E9" s="95">
        <v>12908452.789999995</v>
      </c>
      <c r="F9" s="130"/>
      <c r="G9" s="124"/>
      <c r="H9" s="95">
        <v>48911961.079999998</v>
      </c>
      <c r="I9" s="130"/>
      <c r="J9" s="124"/>
      <c r="K9" s="95">
        <v>185777742.12</v>
      </c>
    </row>
    <row r="10" spans="1:11" ht="13.15" customHeight="1" x14ac:dyDescent="0.2">
      <c r="A10" s="96"/>
      <c r="B10" s="96"/>
      <c r="C10" s="97"/>
      <c r="D10" s="97"/>
      <c r="E10" s="98"/>
      <c r="F10" s="97"/>
      <c r="G10" s="97"/>
      <c r="H10" s="98"/>
      <c r="I10" s="97"/>
      <c r="J10" s="97"/>
      <c r="K10" s="98"/>
    </row>
    <row r="11" spans="1:11" x14ac:dyDescent="0.2">
      <c r="B11" s="114" t="s">
        <v>94</v>
      </c>
      <c r="C11" s="115"/>
      <c r="D11" s="115"/>
      <c r="E11" s="115"/>
      <c r="F11" s="115"/>
      <c r="G11" s="115"/>
      <c r="H11" s="115"/>
      <c r="I11" s="115"/>
      <c r="J11" s="115"/>
      <c r="K11" s="116"/>
    </row>
    <row r="12" spans="1:11" x14ac:dyDescent="0.2">
      <c r="B12" s="117" t="s">
        <v>84</v>
      </c>
      <c r="C12" s="125">
        <v>2019</v>
      </c>
      <c r="D12" s="126"/>
      <c r="E12" s="127"/>
      <c r="F12" s="125">
        <v>2020</v>
      </c>
      <c r="G12" s="126"/>
      <c r="H12" s="127"/>
      <c r="I12" s="125">
        <v>2021</v>
      </c>
      <c r="J12" s="126"/>
      <c r="K12" s="127"/>
    </row>
    <row r="13" spans="1:11" ht="51.75" x14ac:dyDescent="0.25">
      <c r="B13" s="118"/>
      <c r="C13" s="86" t="s">
        <v>85</v>
      </c>
      <c r="D13" s="87" t="s">
        <v>86</v>
      </c>
      <c r="E13" s="87" t="s">
        <v>87</v>
      </c>
      <c r="F13" s="86" t="s">
        <v>85</v>
      </c>
      <c r="G13" s="87" t="s">
        <v>88</v>
      </c>
      <c r="H13" s="87" t="s">
        <v>87</v>
      </c>
      <c r="I13" s="86" t="s">
        <v>85</v>
      </c>
      <c r="J13" s="87" t="s">
        <v>89</v>
      </c>
      <c r="K13" s="87" t="s">
        <v>87</v>
      </c>
    </row>
    <row r="14" spans="1:11" ht="37.5" customHeight="1" x14ac:dyDescent="0.2">
      <c r="A14" s="88" t="s">
        <v>90</v>
      </c>
      <c r="B14" s="128">
        <v>42084.422784810129</v>
      </c>
      <c r="C14" s="128">
        <v>57275</v>
      </c>
      <c r="D14" s="122">
        <v>547.1</v>
      </c>
      <c r="E14" s="89">
        <v>43361584.030000001</v>
      </c>
      <c r="F14" s="128">
        <v>57827</v>
      </c>
      <c r="G14" s="122">
        <v>845.9</v>
      </c>
      <c r="H14" s="89">
        <v>67689766.099999994</v>
      </c>
      <c r="I14" s="128">
        <v>57827</v>
      </c>
      <c r="J14" s="122">
        <v>1791.76</v>
      </c>
      <c r="K14" s="89">
        <v>143378431.62</v>
      </c>
    </row>
    <row r="15" spans="1:11" ht="37.5" customHeight="1" x14ac:dyDescent="0.2">
      <c r="A15" s="91" t="s">
        <v>91</v>
      </c>
      <c r="B15" s="129"/>
      <c r="C15" s="129"/>
      <c r="D15" s="123"/>
      <c r="E15" s="92">
        <v>27270027</v>
      </c>
      <c r="F15" s="129"/>
      <c r="G15" s="123"/>
      <c r="H15" s="92">
        <v>27291561.899999999</v>
      </c>
      <c r="I15" s="129"/>
      <c r="J15" s="123"/>
      <c r="K15" s="92">
        <v>27292229.620000001</v>
      </c>
    </row>
    <row r="16" spans="1:11" ht="37.5" customHeight="1" x14ac:dyDescent="0.25">
      <c r="A16" s="93" t="s">
        <v>92</v>
      </c>
      <c r="B16" s="129"/>
      <c r="C16" s="129"/>
      <c r="D16" s="123"/>
      <c r="E16" s="92">
        <v>9210638.3200000003</v>
      </c>
      <c r="F16" s="129"/>
      <c r="G16" s="123"/>
      <c r="H16" s="94">
        <v>13737761.529999999</v>
      </c>
      <c r="I16" s="129"/>
      <c r="J16" s="123"/>
      <c r="K16" s="94">
        <v>13737761.529999999</v>
      </c>
    </row>
    <row r="17" spans="1:11" ht="37.5" customHeight="1" x14ac:dyDescent="0.2">
      <c r="A17" s="93" t="s">
        <v>93</v>
      </c>
      <c r="B17" s="130"/>
      <c r="C17" s="131"/>
      <c r="D17" s="124"/>
      <c r="E17" s="95">
        <v>6880918.7100000009</v>
      </c>
      <c r="F17" s="130"/>
      <c r="G17" s="124"/>
      <c r="H17" s="95">
        <v>26660442.669999994</v>
      </c>
      <c r="I17" s="130"/>
      <c r="J17" s="124"/>
      <c r="K17" s="95">
        <v>102348440.47</v>
      </c>
    </row>
    <row r="18" spans="1:11" ht="16.899999999999999" customHeight="1" x14ac:dyDescent="0.2"/>
    <row r="19" spans="1:11" x14ac:dyDescent="0.2">
      <c r="B19" s="114" t="s">
        <v>95</v>
      </c>
      <c r="C19" s="115"/>
      <c r="D19" s="115"/>
      <c r="E19" s="115"/>
      <c r="F19" s="115"/>
      <c r="G19" s="115"/>
      <c r="H19" s="115"/>
      <c r="I19" s="115"/>
      <c r="J19" s="115"/>
      <c r="K19" s="116"/>
    </row>
    <row r="20" spans="1:11" x14ac:dyDescent="0.2">
      <c r="B20" s="117" t="s">
        <v>84</v>
      </c>
      <c r="C20" s="125">
        <v>2019</v>
      </c>
      <c r="D20" s="126"/>
      <c r="E20" s="127"/>
      <c r="F20" s="125">
        <v>2020</v>
      </c>
      <c r="G20" s="126"/>
      <c r="H20" s="127"/>
      <c r="I20" s="125">
        <v>2021</v>
      </c>
      <c r="J20" s="126"/>
      <c r="K20" s="127"/>
    </row>
    <row r="21" spans="1:11" ht="51.75" x14ac:dyDescent="0.25">
      <c r="B21" s="118"/>
      <c r="C21" s="86" t="s">
        <v>85</v>
      </c>
      <c r="D21" s="87" t="s">
        <v>86</v>
      </c>
      <c r="E21" s="87" t="s">
        <v>87</v>
      </c>
      <c r="F21" s="86" t="s">
        <v>85</v>
      </c>
      <c r="G21" s="87" t="s">
        <v>88</v>
      </c>
      <c r="H21" s="87" t="s">
        <v>87</v>
      </c>
      <c r="I21" s="86" t="s">
        <v>85</v>
      </c>
      <c r="J21" s="87" t="s">
        <v>89</v>
      </c>
      <c r="K21" s="87" t="s">
        <v>87</v>
      </c>
    </row>
    <row r="22" spans="1:11" ht="37.5" customHeight="1" x14ac:dyDescent="0.2">
      <c r="A22" s="88" t="s">
        <v>90</v>
      </c>
      <c r="B22" s="128">
        <v>39474</v>
      </c>
      <c r="C22" s="128">
        <v>36783</v>
      </c>
      <c r="D22" s="122">
        <v>513.16</v>
      </c>
      <c r="E22" s="89">
        <v>26120005.850000001</v>
      </c>
      <c r="F22" s="128">
        <v>37296</v>
      </c>
      <c r="G22" s="122">
        <v>793.43</v>
      </c>
      <c r="H22" s="89">
        <v>40949084.789999999</v>
      </c>
      <c r="I22" s="128">
        <v>37296</v>
      </c>
      <c r="J22" s="122">
        <v>1680.62</v>
      </c>
      <c r="K22" s="89">
        <v>86737142.390000001</v>
      </c>
    </row>
    <row r="23" spans="1:11" ht="37.5" customHeight="1" x14ac:dyDescent="0.2">
      <c r="A23" s="91" t="s">
        <v>91</v>
      </c>
      <c r="B23" s="129"/>
      <c r="C23" s="129"/>
      <c r="D23" s="123"/>
      <c r="E23" s="92">
        <v>16426985.369999999</v>
      </c>
      <c r="F23" s="129"/>
      <c r="G23" s="123"/>
      <c r="H23" s="92">
        <v>16510095.51</v>
      </c>
      <c r="I23" s="129"/>
      <c r="J23" s="123"/>
      <c r="K23" s="92">
        <v>16510499.529999999</v>
      </c>
    </row>
    <row r="24" spans="1:11" ht="37.5" customHeight="1" x14ac:dyDescent="0.25">
      <c r="A24" s="93" t="s">
        <v>92</v>
      </c>
      <c r="B24" s="129"/>
      <c r="C24" s="129"/>
      <c r="D24" s="123"/>
      <c r="E24" s="92">
        <v>5500379.7000000002</v>
      </c>
      <c r="F24" s="129"/>
      <c r="G24" s="123"/>
      <c r="H24" s="94">
        <v>8238885.3600000003</v>
      </c>
      <c r="I24" s="129"/>
      <c r="J24" s="123"/>
      <c r="K24" s="94">
        <v>8238885.3600000003</v>
      </c>
    </row>
    <row r="25" spans="1:11" ht="37.5" customHeight="1" x14ac:dyDescent="0.2">
      <c r="A25" s="93" t="s">
        <v>93</v>
      </c>
      <c r="B25" s="130"/>
      <c r="C25" s="131"/>
      <c r="D25" s="124"/>
      <c r="E25" s="95">
        <v>4192640.7800000021</v>
      </c>
      <c r="F25" s="131"/>
      <c r="G25" s="124"/>
      <c r="H25" s="95">
        <v>16200103.920000002</v>
      </c>
      <c r="I25" s="131"/>
      <c r="J25" s="124"/>
      <c r="K25" s="95">
        <v>61987757.5</v>
      </c>
    </row>
    <row r="26" spans="1:11" ht="13.15" customHeight="1" x14ac:dyDescent="0.2">
      <c r="A26" s="96"/>
      <c r="B26" s="96"/>
      <c r="C26" s="97"/>
      <c r="D26" s="97"/>
      <c r="E26" s="98"/>
      <c r="F26" s="97"/>
      <c r="G26" s="97"/>
      <c r="H26" s="98"/>
      <c r="I26" s="97"/>
      <c r="J26" s="97"/>
      <c r="K26" s="98"/>
    </row>
    <row r="27" spans="1:11" x14ac:dyDescent="0.2">
      <c r="B27" s="114" t="s">
        <v>96</v>
      </c>
      <c r="C27" s="115"/>
      <c r="D27" s="115"/>
      <c r="E27" s="115"/>
      <c r="F27" s="115"/>
      <c r="G27" s="115"/>
      <c r="H27" s="115"/>
      <c r="I27" s="115"/>
      <c r="J27" s="115"/>
      <c r="K27" s="116"/>
    </row>
    <row r="28" spans="1:11" x14ac:dyDescent="0.2">
      <c r="B28" s="117" t="s">
        <v>84</v>
      </c>
      <c r="C28" s="125">
        <v>2019</v>
      </c>
      <c r="D28" s="126"/>
      <c r="E28" s="127"/>
      <c r="F28" s="125">
        <v>2020</v>
      </c>
      <c r="G28" s="126"/>
      <c r="H28" s="127"/>
      <c r="I28" s="125">
        <v>2021</v>
      </c>
      <c r="J28" s="126"/>
      <c r="K28" s="127"/>
    </row>
    <row r="29" spans="1:11" ht="51.75" x14ac:dyDescent="0.25">
      <c r="B29" s="118"/>
      <c r="C29" s="86" t="s">
        <v>85</v>
      </c>
      <c r="D29" s="87" t="s">
        <v>86</v>
      </c>
      <c r="E29" s="87" t="s">
        <v>87</v>
      </c>
      <c r="F29" s="86" t="s">
        <v>85</v>
      </c>
      <c r="G29" s="87" t="s">
        <v>88</v>
      </c>
      <c r="H29" s="87" t="s">
        <v>87</v>
      </c>
      <c r="I29" s="86" t="s">
        <v>85</v>
      </c>
      <c r="J29" s="87" t="s">
        <v>89</v>
      </c>
      <c r="K29" s="87" t="s">
        <v>87</v>
      </c>
    </row>
    <row r="30" spans="1:11" ht="37.5" customHeight="1" x14ac:dyDescent="0.2">
      <c r="A30" s="88" t="s">
        <v>90</v>
      </c>
      <c r="B30" s="128">
        <v>40968</v>
      </c>
      <c r="C30" s="128">
        <v>94678</v>
      </c>
      <c r="D30" s="122">
        <v>532.58000000000004</v>
      </c>
      <c r="E30" s="89">
        <v>69776190.469999999</v>
      </c>
      <c r="F30" s="128">
        <v>95617</v>
      </c>
      <c r="G30" s="122">
        <v>823.46</v>
      </c>
      <c r="H30" s="89">
        <v>108955949</v>
      </c>
      <c r="I30" s="128">
        <v>95617</v>
      </c>
      <c r="J30" s="122">
        <v>1744.23</v>
      </c>
      <c r="K30" s="89">
        <v>230787451.63</v>
      </c>
    </row>
    <row r="31" spans="1:11" ht="37.5" customHeight="1" x14ac:dyDescent="0.2">
      <c r="A31" s="91" t="s">
        <v>91</v>
      </c>
      <c r="B31" s="129"/>
      <c r="C31" s="129"/>
      <c r="D31" s="123"/>
      <c r="E31" s="92">
        <v>43882708.460000001</v>
      </c>
      <c r="F31" s="129"/>
      <c r="G31" s="123"/>
      <c r="H31" s="92">
        <v>43929480.649999999</v>
      </c>
      <c r="I31" s="129"/>
      <c r="J31" s="123"/>
      <c r="K31" s="92">
        <v>43930555.659999996</v>
      </c>
    </row>
    <row r="32" spans="1:11" ht="37.5" customHeight="1" x14ac:dyDescent="0.25">
      <c r="A32" s="93" t="s">
        <v>92</v>
      </c>
      <c r="B32" s="129"/>
      <c r="C32" s="129"/>
      <c r="D32" s="123"/>
      <c r="E32" s="92">
        <v>14469822.98</v>
      </c>
      <c r="F32" s="129"/>
      <c r="G32" s="123"/>
      <c r="H32" s="94">
        <v>21587877.079999998</v>
      </c>
      <c r="I32" s="129"/>
      <c r="J32" s="123"/>
      <c r="K32" s="94">
        <v>21587877.079999998</v>
      </c>
    </row>
    <row r="33" spans="1:11" ht="37.5" customHeight="1" x14ac:dyDescent="0.2">
      <c r="A33" s="93" t="s">
        <v>93</v>
      </c>
      <c r="B33" s="130"/>
      <c r="C33" s="131"/>
      <c r="D33" s="124"/>
      <c r="E33" s="95">
        <v>11423659.029999997</v>
      </c>
      <c r="F33" s="131"/>
      <c r="G33" s="124"/>
      <c r="H33" s="95">
        <v>43438591.270000003</v>
      </c>
      <c r="I33" s="131"/>
      <c r="J33" s="124"/>
      <c r="K33" s="95">
        <v>165269018.88999999</v>
      </c>
    </row>
    <row r="34" spans="1:11" ht="16.149999999999999" customHeight="1" x14ac:dyDescent="0.2">
      <c r="A34" s="96"/>
      <c r="B34" s="96"/>
      <c r="C34" s="96"/>
      <c r="D34" s="96"/>
      <c r="E34" s="96"/>
      <c r="F34" s="96"/>
      <c r="G34" s="96"/>
      <c r="H34" s="96"/>
      <c r="I34" s="96"/>
      <c r="J34" s="96"/>
      <c r="K34" s="96"/>
    </row>
    <row r="35" spans="1:11" x14ac:dyDescent="0.2">
      <c r="A35" s="99"/>
      <c r="B35" s="114" t="s">
        <v>97</v>
      </c>
      <c r="C35" s="115"/>
      <c r="D35" s="115"/>
      <c r="E35" s="115"/>
      <c r="F35" s="115"/>
      <c r="G35" s="115"/>
      <c r="H35" s="115"/>
      <c r="I35" s="115"/>
      <c r="J35" s="115"/>
      <c r="K35" s="116"/>
    </row>
    <row r="36" spans="1:11" x14ac:dyDescent="0.2">
      <c r="B36" s="117" t="s">
        <v>84</v>
      </c>
      <c r="C36" s="114">
        <v>2019</v>
      </c>
      <c r="D36" s="115"/>
      <c r="E36" s="116"/>
      <c r="F36" s="114">
        <v>2020</v>
      </c>
      <c r="G36" s="115"/>
      <c r="H36" s="116"/>
      <c r="I36" s="114">
        <v>2021</v>
      </c>
      <c r="J36" s="115"/>
      <c r="K36" s="116"/>
    </row>
    <row r="37" spans="1:11" ht="51.75" x14ac:dyDescent="0.25">
      <c r="B37" s="118"/>
      <c r="C37" s="86" t="s">
        <v>85</v>
      </c>
      <c r="D37" s="87" t="s">
        <v>86</v>
      </c>
      <c r="E37" s="87" t="s">
        <v>87</v>
      </c>
      <c r="F37" s="86" t="s">
        <v>85</v>
      </c>
      <c r="G37" s="87" t="s">
        <v>88</v>
      </c>
      <c r="H37" s="87" t="s">
        <v>87</v>
      </c>
      <c r="I37" s="86" t="s">
        <v>85</v>
      </c>
      <c r="J37" s="87" t="s">
        <v>89</v>
      </c>
      <c r="K37" s="87" t="s">
        <v>87</v>
      </c>
    </row>
    <row r="38" spans="1:11" ht="37.5" customHeight="1" x14ac:dyDescent="0.2">
      <c r="A38" s="88" t="s">
        <v>90</v>
      </c>
      <c r="B38" s="128">
        <v>39772.494009223708</v>
      </c>
      <c r="C38" s="128">
        <v>129449</v>
      </c>
      <c r="D38" s="122">
        <v>517.04468847427268</v>
      </c>
      <c r="E38" s="89">
        <v>92619004.159999996</v>
      </c>
      <c r="F38" s="128">
        <v>129762</v>
      </c>
      <c r="G38" s="122">
        <v>799.37543716704579</v>
      </c>
      <c r="H38" s="89">
        <v>143539575.06999999</v>
      </c>
      <c r="I38" s="128">
        <v>129716</v>
      </c>
      <c r="J38" s="122">
        <v>1693.3377475631323</v>
      </c>
      <c r="K38" s="89">
        <v>303955820.38</v>
      </c>
    </row>
    <row r="39" spans="1:11" ht="37.5" customHeight="1" x14ac:dyDescent="0.2">
      <c r="A39" s="91" t="s">
        <v>91</v>
      </c>
      <c r="B39" s="129"/>
      <c r="C39" s="129"/>
      <c r="D39" s="123"/>
      <c r="E39" s="92">
        <v>58248012.530000001</v>
      </c>
      <c r="F39" s="129"/>
      <c r="G39" s="123"/>
      <c r="H39" s="92">
        <v>57873499.490000002</v>
      </c>
      <c r="I39" s="129"/>
      <c r="J39" s="123"/>
      <c r="K39" s="92">
        <v>57858087.550000004</v>
      </c>
    </row>
    <row r="40" spans="1:11" ht="37.5" customHeight="1" x14ac:dyDescent="0.25">
      <c r="A40" s="93" t="s">
        <v>92</v>
      </c>
      <c r="B40" s="129"/>
      <c r="C40" s="129"/>
      <c r="D40" s="123"/>
      <c r="E40" s="92">
        <v>20634173.520000003</v>
      </c>
      <c r="F40" s="129"/>
      <c r="G40" s="123"/>
      <c r="H40" s="92">
        <v>30555020.399999999</v>
      </c>
      <c r="I40" s="129"/>
      <c r="J40" s="123"/>
      <c r="K40" s="92">
        <v>30545236.859999999</v>
      </c>
    </row>
    <row r="41" spans="1:11" ht="37.5" customHeight="1" x14ac:dyDescent="0.2">
      <c r="A41" s="93" t="s">
        <v>93</v>
      </c>
      <c r="B41" s="130"/>
      <c r="C41" s="131"/>
      <c r="D41" s="124"/>
      <c r="E41" s="95">
        <v>13736818.109999992</v>
      </c>
      <c r="F41" s="131"/>
      <c r="G41" s="124"/>
      <c r="H41" s="95">
        <v>55111055.179999985</v>
      </c>
      <c r="I41" s="131"/>
      <c r="J41" s="124"/>
      <c r="K41" s="95">
        <v>215552495.96999997</v>
      </c>
    </row>
    <row r="42" spans="1:11" ht="13.9" customHeight="1" x14ac:dyDescent="0.2">
      <c r="A42" s="96"/>
      <c r="B42" s="96"/>
      <c r="C42" s="97"/>
      <c r="D42" s="97"/>
      <c r="E42" s="98"/>
      <c r="F42" s="97"/>
      <c r="G42" s="97"/>
      <c r="H42" s="98"/>
      <c r="I42" s="97"/>
      <c r="J42" s="97"/>
      <c r="K42" s="98"/>
    </row>
    <row r="43" spans="1:11" ht="18.399999999999999" hidden="1" customHeight="1" x14ac:dyDescent="0.2">
      <c r="A43" s="99"/>
      <c r="B43" s="99"/>
      <c r="C43" s="132" t="s">
        <v>98</v>
      </c>
      <c r="D43" s="132"/>
      <c r="E43" s="132"/>
      <c r="F43" s="132"/>
      <c r="G43" s="132"/>
      <c r="H43" s="132"/>
      <c r="I43" s="132"/>
      <c r="J43" s="132"/>
      <c r="K43" s="132"/>
    </row>
    <row r="44" spans="1:11" ht="18.399999999999999" hidden="1" customHeight="1" x14ac:dyDescent="0.2">
      <c r="C44" s="114">
        <v>2019</v>
      </c>
      <c r="D44" s="115"/>
      <c r="E44" s="116"/>
      <c r="F44" s="114">
        <v>2020</v>
      </c>
      <c r="G44" s="115"/>
      <c r="H44" s="116"/>
      <c r="I44" s="114">
        <v>2021</v>
      </c>
      <c r="J44" s="115"/>
      <c r="K44" s="116"/>
    </row>
    <row r="45" spans="1:11" ht="55.5" hidden="1" customHeight="1" x14ac:dyDescent="0.25">
      <c r="C45" s="86" t="s">
        <v>85</v>
      </c>
      <c r="D45" s="87" t="s">
        <v>86</v>
      </c>
      <c r="E45" s="87" t="s">
        <v>87</v>
      </c>
      <c r="F45" s="86" t="s">
        <v>85</v>
      </c>
      <c r="G45" s="87" t="s">
        <v>88</v>
      </c>
      <c r="H45" s="87" t="s">
        <v>87</v>
      </c>
      <c r="I45" s="86" t="s">
        <v>85</v>
      </c>
      <c r="J45" s="87" t="s">
        <v>89</v>
      </c>
      <c r="K45" s="87" t="s">
        <v>87</v>
      </c>
    </row>
    <row r="46" spans="1:11" ht="37.5" hidden="1" customHeight="1" x14ac:dyDescent="0.2">
      <c r="A46" s="88" t="s">
        <v>90</v>
      </c>
      <c r="B46" s="100"/>
      <c r="C46" s="128">
        <v>64861</v>
      </c>
      <c r="D46" s="122">
        <v>486.09</v>
      </c>
      <c r="E46" s="89">
        <v>43628838.689999998</v>
      </c>
      <c r="F46" s="128">
        <v>65088</v>
      </c>
      <c r="G46" s="122">
        <v>751.56</v>
      </c>
      <c r="H46" s="89">
        <v>67692088.090000004</v>
      </c>
      <c r="I46" s="128">
        <v>64998</v>
      </c>
      <c r="J46" s="122">
        <v>1591.95</v>
      </c>
      <c r="K46" s="89">
        <v>143186720.77000001</v>
      </c>
    </row>
    <row r="47" spans="1:11" ht="37.5" hidden="1" customHeight="1" x14ac:dyDescent="0.2">
      <c r="A47" s="91" t="s">
        <v>91</v>
      </c>
      <c r="B47" s="101"/>
      <c r="C47" s="129"/>
      <c r="D47" s="123"/>
      <c r="E47" s="92">
        <v>27438031.100000001</v>
      </c>
      <c r="F47" s="129"/>
      <c r="G47" s="123"/>
      <c r="H47" s="92">
        <v>27292707.77</v>
      </c>
      <c r="I47" s="129"/>
      <c r="J47" s="123"/>
      <c r="K47" s="92">
        <v>27255641.170000002</v>
      </c>
    </row>
    <row r="48" spans="1:11" ht="37.5" hidden="1" customHeight="1" x14ac:dyDescent="0.25">
      <c r="A48" s="93" t="s">
        <v>92</v>
      </c>
      <c r="B48" s="102"/>
      <c r="C48" s="129"/>
      <c r="D48" s="123"/>
      <c r="E48" s="92">
        <v>10008118.15</v>
      </c>
      <c r="F48" s="129"/>
      <c r="G48" s="123"/>
      <c r="H48" s="92">
        <v>14836463.439999999</v>
      </c>
      <c r="I48" s="129"/>
      <c r="J48" s="123"/>
      <c r="K48" s="92">
        <v>14815948.42</v>
      </c>
    </row>
    <row r="49" spans="1:11" ht="37.5" hidden="1" customHeight="1" x14ac:dyDescent="0.2">
      <c r="A49" s="93" t="s">
        <v>93</v>
      </c>
      <c r="B49" s="103"/>
      <c r="C49" s="131"/>
      <c r="D49" s="124"/>
      <c r="E49" s="95">
        <v>6182689.4399999958</v>
      </c>
      <c r="F49" s="131"/>
      <c r="G49" s="124"/>
      <c r="H49" s="95">
        <v>25562916.88000001</v>
      </c>
      <c r="I49" s="131"/>
      <c r="J49" s="124"/>
      <c r="K49" s="95">
        <v>101115131.18000001</v>
      </c>
    </row>
    <row r="50" spans="1:11" ht="18.75" hidden="1" customHeight="1" x14ac:dyDescent="0.2">
      <c r="A50" s="96"/>
      <c r="B50" s="96"/>
      <c r="C50" s="97"/>
      <c r="D50" s="97"/>
      <c r="E50" s="98"/>
      <c r="F50" s="97"/>
      <c r="G50" s="97"/>
      <c r="H50" s="98"/>
      <c r="I50" s="97"/>
      <c r="J50" s="97"/>
      <c r="K50" s="98"/>
    </row>
    <row r="51" spans="1:11" ht="18.399999999999999" hidden="1" customHeight="1" x14ac:dyDescent="0.2">
      <c r="C51" s="132" t="s">
        <v>99</v>
      </c>
      <c r="D51" s="132"/>
      <c r="E51" s="132"/>
      <c r="F51" s="132"/>
      <c r="G51" s="132"/>
      <c r="H51" s="132"/>
      <c r="I51" s="132"/>
      <c r="J51" s="132"/>
      <c r="K51" s="132"/>
    </row>
    <row r="52" spans="1:11" ht="18.399999999999999" hidden="1" customHeight="1" x14ac:dyDescent="0.2">
      <c r="C52" s="114">
        <v>2019</v>
      </c>
      <c r="D52" s="115"/>
      <c r="E52" s="116"/>
      <c r="F52" s="114">
        <v>2020</v>
      </c>
      <c r="G52" s="115"/>
      <c r="H52" s="116"/>
      <c r="I52" s="114">
        <v>2021</v>
      </c>
      <c r="J52" s="115"/>
      <c r="K52" s="116"/>
    </row>
    <row r="53" spans="1:11" ht="55.5" hidden="1" customHeight="1" x14ac:dyDescent="0.25">
      <c r="C53" s="86" t="s">
        <v>85</v>
      </c>
      <c r="D53" s="87" t="s">
        <v>86</v>
      </c>
      <c r="E53" s="87" t="s">
        <v>87</v>
      </c>
      <c r="F53" s="86" t="s">
        <v>85</v>
      </c>
      <c r="G53" s="87" t="s">
        <v>88</v>
      </c>
      <c r="H53" s="87" t="s">
        <v>87</v>
      </c>
      <c r="I53" s="86" t="s">
        <v>85</v>
      </c>
      <c r="J53" s="87" t="s">
        <v>89</v>
      </c>
      <c r="K53" s="87" t="s">
        <v>87</v>
      </c>
    </row>
    <row r="54" spans="1:11" ht="37.5" hidden="1" customHeight="1" x14ac:dyDescent="0.2">
      <c r="A54" s="88" t="s">
        <v>90</v>
      </c>
      <c r="B54" s="100"/>
      <c r="C54" s="128">
        <v>33029</v>
      </c>
      <c r="D54" s="122">
        <v>543.66</v>
      </c>
      <c r="E54" s="89">
        <v>24848268.550000001</v>
      </c>
      <c r="F54" s="128">
        <v>33072</v>
      </c>
      <c r="G54" s="122">
        <v>840.58</v>
      </c>
      <c r="H54" s="89">
        <v>38469171.939999998</v>
      </c>
      <c r="I54" s="128">
        <v>33094</v>
      </c>
      <c r="J54" s="122">
        <v>1780.51</v>
      </c>
      <c r="K54" s="89">
        <v>81539305.109999999</v>
      </c>
    </row>
    <row r="55" spans="1:11" ht="37.5" hidden="1" customHeight="1" x14ac:dyDescent="0.2">
      <c r="A55" s="91" t="s">
        <v>91</v>
      </c>
      <c r="B55" s="101"/>
      <c r="C55" s="129"/>
      <c r="D55" s="123"/>
      <c r="E55" s="92">
        <v>15627123.34</v>
      </c>
      <c r="F55" s="129"/>
      <c r="G55" s="123"/>
      <c r="H55" s="92">
        <v>15510317.23</v>
      </c>
      <c r="I55" s="129"/>
      <c r="J55" s="123"/>
      <c r="K55" s="92">
        <v>15521014.74</v>
      </c>
    </row>
    <row r="56" spans="1:11" ht="37.5" hidden="1" customHeight="1" x14ac:dyDescent="0.25">
      <c r="A56" s="93" t="s">
        <v>92</v>
      </c>
      <c r="B56" s="102"/>
      <c r="C56" s="129"/>
      <c r="D56" s="123"/>
      <c r="E56" s="92">
        <v>5537541.8799999999</v>
      </c>
      <c r="F56" s="129"/>
      <c r="G56" s="123"/>
      <c r="H56" s="92">
        <v>8191109.6200000001</v>
      </c>
      <c r="I56" s="129"/>
      <c r="J56" s="123"/>
      <c r="K56" s="92">
        <v>8196558.4699999997</v>
      </c>
    </row>
    <row r="57" spans="1:11" ht="37.5" hidden="1" customHeight="1" x14ac:dyDescent="0.2">
      <c r="A57" s="93" t="s">
        <v>93</v>
      </c>
      <c r="B57" s="103"/>
      <c r="C57" s="131"/>
      <c r="D57" s="124"/>
      <c r="E57" s="95">
        <v>3683603.330000001</v>
      </c>
      <c r="F57" s="131"/>
      <c r="G57" s="124"/>
      <c r="H57" s="95">
        <v>14767745.089999996</v>
      </c>
      <c r="I57" s="131"/>
      <c r="J57" s="124"/>
      <c r="K57" s="95">
        <v>57821731.899999999</v>
      </c>
    </row>
    <row r="58" spans="1:11" ht="18" hidden="1" customHeight="1" x14ac:dyDescent="0.2">
      <c r="A58" s="96"/>
      <c r="B58" s="96"/>
      <c r="C58" s="97"/>
      <c r="D58" s="97"/>
      <c r="E58" s="98"/>
      <c r="F58" s="97"/>
      <c r="G58" s="97"/>
      <c r="H58" s="98"/>
      <c r="I58" s="97"/>
      <c r="J58" s="97"/>
      <c r="K58" s="98"/>
    </row>
    <row r="59" spans="1:11" ht="18.399999999999999" hidden="1" customHeight="1" x14ac:dyDescent="0.2">
      <c r="C59" s="132" t="s">
        <v>100</v>
      </c>
      <c r="D59" s="132"/>
      <c r="E59" s="132"/>
      <c r="F59" s="132"/>
      <c r="G59" s="132"/>
      <c r="H59" s="132"/>
      <c r="I59" s="132"/>
      <c r="J59" s="132"/>
      <c r="K59" s="132"/>
    </row>
    <row r="60" spans="1:11" ht="18.399999999999999" hidden="1" customHeight="1" x14ac:dyDescent="0.2">
      <c r="C60" s="114">
        <v>2019</v>
      </c>
      <c r="D60" s="115"/>
      <c r="E60" s="116"/>
      <c r="F60" s="114">
        <v>2020</v>
      </c>
      <c r="G60" s="115"/>
      <c r="H60" s="116"/>
      <c r="I60" s="114">
        <v>2021</v>
      </c>
      <c r="J60" s="115"/>
      <c r="K60" s="116"/>
    </row>
    <row r="61" spans="1:11" ht="55.5" hidden="1" customHeight="1" x14ac:dyDescent="0.25">
      <c r="C61" s="86" t="s">
        <v>85</v>
      </c>
      <c r="D61" s="87" t="s">
        <v>86</v>
      </c>
      <c r="E61" s="87" t="s">
        <v>87</v>
      </c>
      <c r="F61" s="86" t="s">
        <v>85</v>
      </c>
      <c r="G61" s="87" t="s">
        <v>88</v>
      </c>
      <c r="H61" s="87" t="s">
        <v>87</v>
      </c>
      <c r="I61" s="86" t="s">
        <v>85</v>
      </c>
      <c r="J61" s="87" t="s">
        <v>89</v>
      </c>
      <c r="K61" s="87" t="s">
        <v>87</v>
      </c>
    </row>
    <row r="62" spans="1:11" ht="37.5" hidden="1" customHeight="1" x14ac:dyDescent="0.2">
      <c r="A62" s="88" t="s">
        <v>90</v>
      </c>
      <c r="B62" s="100"/>
      <c r="C62" s="128">
        <v>23477</v>
      </c>
      <c r="D62" s="122">
        <v>557.91</v>
      </c>
      <c r="E62" s="89">
        <v>18125085.84</v>
      </c>
      <c r="F62" s="128">
        <v>23520</v>
      </c>
      <c r="G62" s="122">
        <v>862.61</v>
      </c>
      <c r="H62" s="89">
        <v>28075346.969999999</v>
      </c>
      <c r="I62" s="128">
        <v>23542</v>
      </c>
      <c r="J62" s="122">
        <v>1827.17</v>
      </c>
      <c r="K62" s="89">
        <v>59524483.770000003</v>
      </c>
    </row>
    <row r="63" spans="1:11" ht="37.5" hidden="1" customHeight="1" x14ac:dyDescent="0.2">
      <c r="A63" s="91" t="s">
        <v>91</v>
      </c>
      <c r="B63" s="101"/>
      <c r="C63" s="129"/>
      <c r="D63" s="123"/>
      <c r="E63" s="92">
        <v>11398860.09</v>
      </c>
      <c r="F63" s="129"/>
      <c r="G63" s="123"/>
      <c r="H63" s="92">
        <v>11319643.43</v>
      </c>
      <c r="I63" s="129"/>
      <c r="J63" s="123"/>
      <c r="K63" s="92">
        <v>11330508.789999999</v>
      </c>
    </row>
    <row r="64" spans="1:11" ht="37.5" hidden="1" customHeight="1" x14ac:dyDescent="0.25">
      <c r="A64" s="93" t="s">
        <v>92</v>
      </c>
      <c r="B64" s="102"/>
      <c r="C64" s="129"/>
      <c r="D64" s="123"/>
      <c r="E64" s="92">
        <v>3816008.85</v>
      </c>
      <c r="F64" s="129"/>
      <c r="G64" s="123"/>
      <c r="H64" s="92">
        <v>5647610.9400000004</v>
      </c>
      <c r="I64" s="129"/>
      <c r="J64" s="123"/>
      <c r="K64" s="92">
        <v>5652893.5700000003</v>
      </c>
    </row>
    <row r="65" spans="1:11" ht="37.5" hidden="1" customHeight="1" x14ac:dyDescent="0.2">
      <c r="A65" s="93" t="s">
        <v>93</v>
      </c>
      <c r="B65" s="103"/>
      <c r="C65" s="131"/>
      <c r="D65" s="124"/>
      <c r="E65" s="95">
        <v>2910216.9</v>
      </c>
      <c r="F65" s="131"/>
      <c r="G65" s="124"/>
      <c r="H65" s="95">
        <v>11108092.599999998</v>
      </c>
      <c r="I65" s="131"/>
      <c r="J65" s="124"/>
      <c r="K65" s="95">
        <v>42541081.410000004</v>
      </c>
    </row>
    <row r="66" spans="1:11" ht="18.75" hidden="1" customHeight="1" x14ac:dyDescent="0.2">
      <c r="A66" s="96"/>
      <c r="B66" s="96"/>
      <c r="C66" s="97"/>
      <c r="D66" s="97"/>
      <c r="E66" s="98"/>
      <c r="F66" s="97"/>
      <c r="G66" s="97"/>
      <c r="H66" s="98"/>
      <c r="I66" s="97"/>
      <c r="J66" s="97"/>
      <c r="K66" s="98"/>
    </row>
    <row r="67" spans="1:11" ht="18.399999999999999" hidden="1" customHeight="1" x14ac:dyDescent="0.2">
      <c r="C67" s="132" t="s">
        <v>101</v>
      </c>
      <c r="D67" s="132"/>
      <c r="E67" s="132"/>
      <c r="F67" s="132"/>
      <c r="G67" s="132"/>
      <c r="H67" s="132"/>
      <c r="I67" s="132"/>
      <c r="J67" s="132"/>
      <c r="K67" s="132"/>
    </row>
    <row r="68" spans="1:11" ht="18.399999999999999" hidden="1" customHeight="1" x14ac:dyDescent="0.2">
      <c r="C68" s="114">
        <v>2019</v>
      </c>
      <c r="D68" s="115"/>
      <c r="E68" s="116"/>
      <c r="F68" s="114">
        <v>2020</v>
      </c>
      <c r="G68" s="115"/>
      <c r="H68" s="116"/>
      <c r="I68" s="114">
        <v>2021</v>
      </c>
      <c r="J68" s="115"/>
      <c r="K68" s="116"/>
    </row>
    <row r="69" spans="1:11" ht="55.5" hidden="1" customHeight="1" x14ac:dyDescent="0.25">
      <c r="C69" s="86" t="s">
        <v>85</v>
      </c>
      <c r="D69" s="87" t="s">
        <v>86</v>
      </c>
      <c r="E69" s="87" t="s">
        <v>87</v>
      </c>
      <c r="F69" s="86" t="s">
        <v>85</v>
      </c>
      <c r="G69" s="87" t="s">
        <v>88</v>
      </c>
      <c r="H69" s="87" t="s">
        <v>87</v>
      </c>
      <c r="I69" s="86" t="s">
        <v>85</v>
      </c>
      <c r="J69" s="87" t="s">
        <v>89</v>
      </c>
      <c r="K69" s="87" t="s">
        <v>87</v>
      </c>
    </row>
    <row r="70" spans="1:11" ht="37.5" hidden="1" customHeight="1" x14ac:dyDescent="0.2">
      <c r="A70" s="88" t="s">
        <v>90</v>
      </c>
      <c r="B70" s="100"/>
      <c r="C70" s="128">
        <v>8082</v>
      </c>
      <c r="D70" s="122">
        <v>537.99</v>
      </c>
      <c r="E70" s="89">
        <v>6016811.0800000001</v>
      </c>
      <c r="F70" s="128">
        <v>8082</v>
      </c>
      <c r="G70" s="122">
        <v>831.82</v>
      </c>
      <c r="H70" s="89">
        <v>9302968.0700000003</v>
      </c>
      <c r="I70" s="128">
        <v>8082</v>
      </c>
      <c r="J70" s="122">
        <v>1761.94</v>
      </c>
      <c r="K70" s="89">
        <v>19705310.73</v>
      </c>
    </row>
    <row r="71" spans="1:11" ht="37.5" hidden="1" customHeight="1" x14ac:dyDescent="0.2">
      <c r="A71" s="91" t="s">
        <v>91</v>
      </c>
      <c r="B71" s="101"/>
      <c r="C71" s="129"/>
      <c r="D71" s="123"/>
      <c r="E71" s="92">
        <v>3783998</v>
      </c>
      <c r="F71" s="129"/>
      <c r="G71" s="123"/>
      <c r="H71" s="92">
        <v>3750831.06</v>
      </c>
      <c r="I71" s="129"/>
      <c r="J71" s="123"/>
      <c r="K71" s="92">
        <v>3750922.85</v>
      </c>
    </row>
    <row r="72" spans="1:11" ht="37.5" hidden="1" customHeight="1" x14ac:dyDescent="0.25">
      <c r="A72" s="93" t="s">
        <v>92</v>
      </c>
      <c r="B72" s="102"/>
      <c r="C72" s="129"/>
      <c r="D72" s="123"/>
      <c r="E72" s="92">
        <v>1272504.6399999999</v>
      </c>
      <c r="F72" s="129"/>
      <c r="G72" s="123"/>
      <c r="H72" s="92">
        <v>1879836.4</v>
      </c>
      <c r="I72" s="129"/>
      <c r="J72" s="123"/>
      <c r="K72" s="92">
        <v>1879836.4</v>
      </c>
    </row>
    <row r="73" spans="1:11" ht="37.5" hidden="1" customHeight="1" x14ac:dyDescent="0.2">
      <c r="A73" s="93" t="s">
        <v>93</v>
      </c>
      <c r="B73" s="103"/>
      <c r="C73" s="131"/>
      <c r="D73" s="124"/>
      <c r="E73" s="95">
        <v>960308.44000000018</v>
      </c>
      <c r="F73" s="131"/>
      <c r="G73" s="124"/>
      <c r="H73" s="95">
        <v>3672300.61</v>
      </c>
      <c r="I73" s="131"/>
      <c r="J73" s="124"/>
      <c r="K73" s="95">
        <v>14074551.48</v>
      </c>
    </row>
    <row r="74" spans="1:11" ht="18.75" hidden="1" customHeight="1" x14ac:dyDescent="0.2">
      <c r="A74" s="96"/>
      <c r="B74" s="96"/>
      <c r="C74" s="97"/>
      <c r="D74" s="97"/>
      <c r="E74" s="98"/>
      <c r="F74" s="97"/>
      <c r="G74" s="97"/>
      <c r="H74" s="98"/>
      <c r="I74" s="97"/>
      <c r="J74" s="97"/>
      <c r="K74" s="98"/>
    </row>
    <row r="75" spans="1:11" x14ac:dyDescent="0.2">
      <c r="B75" s="114" t="s">
        <v>102</v>
      </c>
      <c r="C75" s="115"/>
      <c r="D75" s="115"/>
      <c r="E75" s="115"/>
      <c r="F75" s="115"/>
      <c r="G75" s="115"/>
      <c r="H75" s="115"/>
      <c r="I75" s="115"/>
      <c r="J75" s="115"/>
      <c r="K75" s="116"/>
    </row>
    <row r="76" spans="1:11" x14ac:dyDescent="0.2">
      <c r="B76" s="117" t="s">
        <v>84</v>
      </c>
      <c r="C76" s="114">
        <v>2019</v>
      </c>
      <c r="D76" s="115"/>
      <c r="E76" s="116"/>
      <c r="F76" s="114">
        <v>2020</v>
      </c>
      <c r="G76" s="115"/>
      <c r="H76" s="116"/>
      <c r="I76" s="114">
        <v>2021</v>
      </c>
      <c r="J76" s="115"/>
      <c r="K76" s="116"/>
    </row>
    <row r="77" spans="1:11" ht="51.75" x14ac:dyDescent="0.25">
      <c r="B77" s="118"/>
      <c r="C77" s="86" t="s">
        <v>85</v>
      </c>
      <c r="D77" s="87" t="s">
        <v>86</v>
      </c>
      <c r="E77" s="87" t="s">
        <v>87</v>
      </c>
      <c r="F77" s="86" t="s">
        <v>85</v>
      </c>
      <c r="G77" s="87" t="s">
        <v>88</v>
      </c>
      <c r="H77" s="87" t="s">
        <v>87</v>
      </c>
      <c r="I77" s="86" t="s">
        <v>85</v>
      </c>
      <c r="J77" s="87" t="s">
        <v>89</v>
      </c>
      <c r="K77" s="87" t="s">
        <v>87</v>
      </c>
    </row>
    <row r="78" spans="1:11" ht="37.5" customHeight="1" x14ac:dyDescent="0.2">
      <c r="A78" s="88" t="s">
        <v>90</v>
      </c>
      <c r="B78" s="128">
        <v>16227.7336</v>
      </c>
      <c r="C78" s="128">
        <v>30369</v>
      </c>
      <c r="D78" s="122">
        <v>210.96</v>
      </c>
      <c r="E78" s="89">
        <v>8865514.3000000007</v>
      </c>
      <c r="F78" s="128">
        <v>30369</v>
      </c>
      <c r="G78" s="122">
        <v>326.18</v>
      </c>
      <c r="H78" s="89">
        <v>13707591.27</v>
      </c>
      <c r="I78" s="128">
        <v>30369</v>
      </c>
      <c r="J78" s="122">
        <v>690.9</v>
      </c>
      <c r="K78" s="89">
        <v>29034811.48</v>
      </c>
    </row>
    <row r="79" spans="1:11" ht="37.5" customHeight="1" x14ac:dyDescent="0.2">
      <c r="A79" s="91" t="s">
        <v>91</v>
      </c>
      <c r="B79" s="129"/>
      <c r="C79" s="129"/>
      <c r="D79" s="123"/>
      <c r="E79" s="104">
        <v>0</v>
      </c>
      <c r="F79" s="129"/>
      <c r="G79" s="123"/>
      <c r="H79" s="104">
        <v>0</v>
      </c>
      <c r="I79" s="129"/>
      <c r="J79" s="123"/>
      <c r="K79" s="104">
        <v>0</v>
      </c>
    </row>
    <row r="80" spans="1:11" ht="37.5" customHeight="1" x14ac:dyDescent="0.25">
      <c r="A80" s="93" t="s">
        <v>92</v>
      </c>
      <c r="B80" s="129"/>
      <c r="C80" s="129"/>
      <c r="D80" s="123"/>
      <c r="E80" s="92">
        <v>0</v>
      </c>
      <c r="F80" s="129"/>
      <c r="G80" s="123"/>
      <c r="H80" s="92">
        <v>0</v>
      </c>
      <c r="I80" s="129"/>
      <c r="J80" s="123"/>
      <c r="K80" s="92">
        <v>0</v>
      </c>
    </row>
    <row r="81" spans="1:11" ht="37.5" customHeight="1" x14ac:dyDescent="0.2">
      <c r="A81" s="93" t="s">
        <v>93</v>
      </c>
      <c r="B81" s="130"/>
      <c r="C81" s="131"/>
      <c r="D81" s="124"/>
      <c r="E81" s="95">
        <v>8865514.3000000007</v>
      </c>
      <c r="F81" s="131"/>
      <c r="G81" s="124"/>
      <c r="H81" s="95">
        <v>13707591.27</v>
      </c>
      <c r="I81" s="131"/>
      <c r="J81" s="124"/>
      <c r="K81" s="95">
        <v>29034811.48</v>
      </c>
    </row>
    <row r="82" spans="1:11" ht="18.75" customHeight="1" x14ac:dyDescent="0.2"/>
    <row r="83" spans="1:11" x14ac:dyDescent="0.2">
      <c r="B83" s="114" t="s">
        <v>103</v>
      </c>
      <c r="C83" s="115"/>
      <c r="D83" s="115"/>
      <c r="E83" s="115"/>
      <c r="F83" s="115"/>
      <c r="G83" s="115"/>
      <c r="H83" s="115"/>
      <c r="I83" s="115"/>
      <c r="J83" s="115"/>
      <c r="K83" s="116"/>
    </row>
    <row r="84" spans="1:11" x14ac:dyDescent="0.2">
      <c r="B84" s="117" t="s">
        <v>84</v>
      </c>
      <c r="C84" s="114">
        <v>2019</v>
      </c>
      <c r="D84" s="115"/>
      <c r="E84" s="116"/>
      <c r="F84" s="114">
        <v>2020</v>
      </c>
      <c r="G84" s="115"/>
      <c r="H84" s="116"/>
      <c r="I84" s="114">
        <v>2021</v>
      </c>
      <c r="J84" s="115"/>
      <c r="K84" s="116"/>
    </row>
    <row r="85" spans="1:11" ht="51.75" x14ac:dyDescent="0.25">
      <c r="B85" s="118"/>
      <c r="C85" s="86" t="s">
        <v>85</v>
      </c>
      <c r="D85" s="87" t="s">
        <v>86</v>
      </c>
      <c r="E85" s="87" t="s">
        <v>87</v>
      </c>
      <c r="F85" s="86" t="s">
        <v>85</v>
      </c>
      <c r="G85" s="87" t="s">
        <v>88</v>
      </c>
      <c r="H85" s="87" t="s">
        <v>87</v>
      </c>
      <c r="I85" s="86" t="s">
        <v>85</v>
      </c>
      <c r="J85" s="87" t="s">
        <v>89</v>
      </c>
      <c r="K85" s="87" t="s">
        <v>87</v>
      </c>
    </row>
    <row r="86" spans="1:11" ht="37.5" customHeight="1" x14ac:dyDescent="0.2">
      <c r="A86" s="88" t="s">
        <v>90</v>
      </c>
      <c r="B86" s="128">
        <v>40783.946767079935</v>
      </c>
      <c r="C86" s="136">
        <v>422877</v>
      </c>
      <c r="D86" s="133">
        <v>530.19130797203923</v>
      </c>
      <c r="E86" s="105">
        <v>310255861.13999993</v>
      </c>
      <c r="F86" s="136">
        <v>426244</v>
      </c>
      <c r="G86" s="133">
        <v>819.77960483008962</v>
      </c>
      <c r="H86" s="105">
        <v>483535889.59999996</v>
      </c>
      <c r="I86" s="136">
        <v>426197</v>
      </c>
      <c r="J86" s="133">
        <v>1736.4806758623192</v>
      </c>
      <c r="K86" s="105">
        <v>1024126654.2099999</v>
      </c>
    </row>
    <row r="87" spans="1:11" ht="37.5" customHeight="1" x14ac:dyDescent="0.2">
      <c r="A87" s="91" t="s">
        <v>91</v>
      </c>
      <c r="B87" s="129"/>
      <c r="C87" s="137"/>
      <c r="D87" s="134"/>
      <c r="E87" s="106">
        <v>195120617.47</v>
      </c>
      <c r="F87" s="137"/>
      <c r="G87" s="134"/>
      <c r="H87" s="106">
        <v>194955564.99000001</v>
      </c>
      <c r="I87" s="137"/>
      <c r="J87" s="134"/>
      <c r="K87" s="106">
        <v>194943040.58999997</v>
      </c>
    </row>
    <row r="88" spans="1:11" ht="37.5" customHeight="1" x14ac:dyDescent="0.25">
      <c r="A88" s="93" t="s">
        <v>92</v>
      </c>
      <c r="B88" s="129"/>
      <c r="C88" s="137"/>
      <c r="D88" s="134"/>
      <c r="E88" s="107">
        <v>65992754.250000007</v>
      </c>
      <c r="F88" s="137"/>
      <c r="G88" s="134"/>
      <c r="H88" s="107">
        <v>98258170.49000001</v>
      </c>
      <c r="I88" s="137"/>
      <c r="J88" s="134"/>
      <c r="K88" s="106">
        <v>98248158.670000017</v>
      </c>
    </row>
    <row r="89" spans="1:11" ht="37.5" customHeight="1" x14ac:dyDescent="0.2">
      <c r="A89" s="93" t="s">
        <v>93</v>
      </c>
      <c r="B89" s="130"/>
      <c r="C89" s="138"/>
      <c r="D89" s="135"/>
      <c r="E89" s="108">
        <v>49142489.41999992</v>
      </c>
      <c r="F89" s="138"/>
      <c r="G89" s="135"/>
      <c r="H89" s="108">
        <v>190322154.11999995</v>
      </c>
      <c r="I89" s="138"/>
      <c r="J89" s="135"/>
      <c r="K89" s="108">
        <v>730935454.94999981</v>
      </c>
    </row>
    <row r="90" spans="1:11" ht="24.75" customHeight="1" x14ac:dyDescent="0.2">
      <c r="D90" s="109"/>
      <c r="E90" s="90"/>
      <c r="H90" s="90"/>
      <c r="K90" s="90"/>
    </row>
    <row r="91" spans="1:11" ht="21" customHeight="1" x14ac:dyDescent="0.2">
      <c r="A91" s="110" t="s">
        <v>104</v>
      </c>
      <c r="B91" s="110"/>
      <c r="E91" s="90"/>
      <c r="F91" s="90"/>
      <c r="H91" s="90"/>
      <c r="K91" s="90"/>
    </row>
  </sheetData>
  <mergeCells count="125">
    <mergeCell ref="J86:J89"/>
    <mergeCell ref="B86:B89"/>
    <mergeCell ref="C86:C89"/>
    <mergeCell ref="D86:D89"/>
    <mergeCell ref="F86:F89"/>
    <mergeCell ref="G86:G89"/>
    <mergeCell ref="I86:I89"/>
    <mergeCell ref="J78:J81"/>
    <mergeCell ref="B83:K83"/>
    <mergeCell ref="B84:B85"/>
    <mergeCell ref="C84:E84"/>
    <mergeCell ref="F84:H84"/>
    <mergeCell ref="I84:K84"/>
    <mergeCell ref="B78:B81"/>
    <mergeCell ref="C78:C81"/>
    <mergeCell ref="D78:D81"/>
    <mergeCell ref="F78:F81"/>
    <mergeCell ref="G78:G81"/>
    <mergeCell ref="I78:I81"/>
    <mergeCell ref="J70:J73"/>
    <mergeCell ref="B75:K75"/>
    <mergeCell ref="B76:B77"/>
    <mergeCell ref="C76:E76"/>
    <mergeCell ref="F76:H76"/>
    <mergeCell ref="I76:K76"/>
    <mergeCell ref="J62:J65"/>
    <mergeCell ref="C67:K67"/>
    <mergeCell ref="C68:E68"/>
    <mergeCell ref="F68:H68"/>
    <mergeCell ref="I68:K68"/>
    <mergeCell ref="C70:C73"/>
    <mergeCell ref="D70:D73"/>
    <mergeCell ref="F70:F73"/>
    <mergeCell ref="G70:G73"/>
    <mergeCell ref="I70:I73"/>
    <mergeCell ref="C59:K59"/>
    <mergeCell ref="C60:E60"/>
    <mergeCell ref="F60:H60"/>
    <mergeCell ref="I60:K60"/>
    <mergeCell ref="C62:C65"/>
    <mergeCell ref="D62:D65"/>
    <mergeCell ref="F62:F65"/>
    <mergeCell ref="G62:G65"/>
    <mergeCell ref="I62:I65"/>
    <mergeCell ref="C51:K51"/>
    <mergeCell ref="C52:E52"/>
    <mergeCell ref="F52:H52"/>
    <mergeCell ref="I52:K52"/>
    <mergeCell ref="C54:C57"/>
    <mergeCell ref="D54:D57"/>
    <mergeCell ref="F54:F57"/>
    <mergeCell ref="G54:G57"/>
    <mergeCell ref="I54:I57"/>
    <mergeCell ref="J54:J57"/>
    <mergeCell ref="C43:K43"/>
    <mergeCell ref="C44:E44"/>
    <mergeCell ref="F44:H44"/>
    <mergeCell ref="I44:K44"/>
    <mergeCell ref="C46:C49"/>
    <mergeCell ref="D46:D49"/>
    <mergeCell ref="F46:F49"/>
    <mergeCell ref="G46:G49"/>
    <mergeCell ref="I46:I49"/>
    <mergeCell ref="J46:J49"/>
    <mergeCell ref="B38:B41"/>
    <mergeCell ref="C38:C41"/>
    <mergeCell ref="D38:D41"/>
    <mergeCell ref="F38:F41"/>
    <mergeCell ref="G38:G41"/>
    <mergeCell ref="I38:I41"/>
    <mergeCell ref="J30:J33"/>
    <mergeCell ref="B35:K35"/>
    <mergeCell ref="B36:B37"/>
    <mergeCell ref="C36:E36"/>
    <mergeCell ref="F36:H36"/>
    <mergeCell ref="I36:K36"/>
    <mergeCell ref="B30:B33"/>
    <mergeCell ref="C30:C33"/>
    <mergeCell ref="D30:D33"/>
    <mergeCell ref="F30:F33"/>
    <mergeCell ref="G30:G33"/>
    <mergeCell ref="I30:I33"/>
    <mergeCell ref="J38:J41"/>
    <mergeCell ref="J22:J25"/>
    <mergeCell ref="B27:K27"/>
    <mergeCell ref="B28:B29"/>
    <mergeCell ref="C28:E28"/>
    <mergeCell ref="F28:H28"/>
    <mergeCell ref="I28:K28"/>
    <mergeCell ref="B22:B25"/>
    <mergeCell ref="C22:C25"/>
    <mergeCell ref="D22:D25"/>
    <mergeCell ref="F22:F25"/>
    <mergeCell ref="G22:G25"/>
    <mergeCell ref="I22:I25"/>
    <mergeCell ref="J14:J17"/>
    <mergeCell ref="B19:K19"/>
    <mergeCell ref="B20:B21"/>
    <mergeCell ref="C20:E20"/>
    <mergeCell ref="F20:H20"/>
    <mergeCell ref="I20:K20"/>
    <mergeCell ref="B14:B17"/>
    <mergeCell ref="C14:C17"/>
    <mergeCell ref="D14:D17"/>
    <mergeCell ref="F14:F17"/>
    <mergeCell ref="G14:G17"/>
    <mergeCell ref="I14:I17"/>
    <mergeCell ref="A1:K1"/>
    <mergeCell ref="B3:K3"/>
    <mergeCell ref="B4:B5"/>
    <mergeCell ref="C4:E4"/>
    <mergeCell ref="F4:H4"/>
    <mergeCell ref="I4:K4"/>
    <mergeCell ref="J6:J9"/>
    <mergeCell ref="B11:K11"/>
    <mergeCell ref="B12:B13"/>
    <mergeCell ref="C12:E12"/>
    <mergeCell ref="F12:H12"/>
    <mergeCell ref="I12:K12"/>
    <mergeCell ref="B6:B9"/>
    <mergeCell ref="C6:C9"/>
    <mergeCell ref="D6:D9"/>
    <mergeCell ref="F6:F9"/>
    <mergeCell ref="G6:G9"/>
    <mergeCell ref="I6:I9"/>
  </mergeCells>
  <pageMargins left="0.7" right="0.7" top="0.75" bottom="0.75" header="0.3" footer="0.3"/>
  <pageSetup paperSize="9" scale="3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8"/>
  <sheetViews>
    <sheetView topLeftCell="A7" zoomScaleNormal="100" workbookViewId="0">
      <selection activeCell="B28" sqref="B28"/>
    </sheetView>
  </sheetViews>
  <sheetFormatPr defaultColWidth="8.875" defaultRowHeight="15" x14ac:dyDescent="0.2"/>
  <cols>
    <col min="1" max="1" width="26.23046875" style="5" bestFit="1" customWidth="1"/>
    <col min="2" max="2" width="22.05859375" style="5" customWidth="1"/>
    <col min="3" max="3" width="20.58203125" style="5" customWidth="1"/>
    <col min="4" max="4" width="25.15234375" style="5" customWidth="1"/>
    <col min="5" max="5" width="22.8671875" style="5" customWidth="1"/>
    <col min="6" max="6" width="19.7734375" style="5" customWidth="1"/>
    <col min="7" max="7" width="23.13671875" style="5" customWidth="1"/>
    <col min="8" max="8" width="22.328125" style="5" bestFit="1" customWidth="1"/>
    <col min="9" max="9" width="23.26953125" style="5" customWidth="1"/>
    <col min="10" max="10" width="22.328125" style="1" bestFit="1" customWidth="1"/>
    <col min="11" max="12" width="13.71875" style="5" bestFit="1" customWidth="1"/>
    <col min="13" max="16384" width="8.875" style="5"/>
  </cols>
  <sheetData>
    <row r="1" spans="1:10" x14ac:dyDescent="0.2">
      <c r="A1" s="5" t="s">
        <v>0</v>
      </c>
      <c r="J1" s="5"/>
    </row>
    <row r="2" spans="1:10" ht="25.5" x14ac:dyDescent="0.2">
      <c r="A2" s="139" t="s">
        <v>66</v>
      </c>
      <c r="B2" s="139"/>
      <c r="C2" s="139"/>
      <c r="D2" s="139"/>
      <c r="E2" s="139"/>
      <c r="F2" s="139"/>
      <c r="G2" s="139"/>
      <c r="J2" s="5"/>
    </row>
    <row r="4" spans="1:10" ht="24" customHeight="1" x14ac:dyDescent="0.2">
      <c r="A4" s="14"/>
      <c r="B4" s="15" t="s">
        <v>67</v>
      </c>
    </row>
    <row r="5" spans="1:10" ht="24" customHeight="1" x14ac:dyDescent="0.2">
      <c r="A5" s="14"/>
      <c r="B5" s="15" t="s">
        <v>3</v>
      </c>
    </row>
    <row r="6" spans="1:10" ht="30" customHeight="1" x14ac:dyDescent="0.2">
      <c r="A6" s="14"/>
      <c r="B6" s="15"/>
      <c r="G6" s="16"/>
    </row>
    <row r="7" spans="1:10" ht="27" customHeight="1" x14ac:dyDescent="0.2">
      <c r="B7" s="20"/>
      <c r="C7" s="21"/>
      <c r="D7" s="19" t="s">
        <v>20</v>
      </c>
      <c r="F7" s="19"/>
      <c r="G7" s="22"/>
      <c r="J7" s="5"/>
    </row>
    <row r="8" spans="1:10" ht="27" customHeight="1" x14ac:dyDescent="0.2">
      <c r="A8" s="20" t="s">
        <v>5</v>
      </c>
      <c r="B8" s="21"/>
      <c r="C8" s="21"/>
      <c r="D8" s="17">
        <v>43466</v>
      </c>
      <c r="E8" s="18">
        <v>179.3</v>
      </c>
      <c r="F8" s="22" t="s">
        <v>4</v>
      </c>
      <c r="J8" s="5"/>
    </row>
    <row r="9" spans="1:10" x14ac:dyDescent="0.2">
      <c r="F9" s="6"/>
      <c r="J9" s="5"/>
    </row>
    <row r="10" spans="1:10" ht="28.9" customHeight="1" x14ac:dyDescent="0.2">
      <c r="E10" s="7"/>
      <c r="F10" s="8"/>
      <c r="J10" s="5"/>
    </row>
    <row r="11" spans="1:10" ht="30" customHeight="1" thickBot="1" x14ac:dyDescent="0.25">
      <c r="B11" s="36"/>
      <c r="C11" s="36"/>
      <c r="D11" s="36"/>
      <c r="E11" s="38"/>
      <c r="F11" s="38"/>
      <c r="G11" s="38"/>
      <c r="H11" s="9"/>
      <c r="J11" s="5"/>
    </row>
    <row r="12" spans="1:10" ht="79.150000000000006" customHeight="1" thickBot="1" x14ac:dyDescent="0.25">
      <c r="B12" s="81" t="s">
        <v>80</v>
      </c>
      <c r="C12" s="82" t="s">
        <v>72</v>
      </c>
      <c r="D12" s="55" t="s">
        <v>70</v>
      </c>
      <c r="E12" s="25"/>
      <c r="F12" s="25"/>
      <c r="G12" s="25"/>
      <c r="J12" s="5"/>
    </row>
    <row r="13" spans="1:10" ht="15.75" thickBot="1" x14ac:dyDescent="0.25">
      <c r="A13" s="28" t="s">
        <v>10</v>
      </c>
      <c r="B13" s="29">
        <v>69776190</v>
      </c>
      <c r="C13" s="30">
        <v>43882708</v>
      </c>
      <c r="D13" s="32">
        <v>25893482</v>
      </c>
      <c r="F13" s="9"/>
      <c r="G13" s="9"/>
    </row>
    <row r="14" spans="1:10" x14ac:dyDescent="0.2">
      <c r="A14" s="28" t="s">
        <v>11</v>
      </c>
      <c r="B14" s="29">
        <v>78379077</v>
      </c>
      <c r="C14" s="30">
        <v>49292884</v>
      </c>
      <c r="D14" s="32">
        <v>29086193</v>
      </c>
    </row>
    <row r="15" spans="1:10" x14ac:dyDescent="0.2">
      <c r="A15" s="10" t="s">
        <v>12</v>
      </c>
      <c r="B15" s="29">
        <v>43361584</v>
      </c>
      <c r="C15" s="30">
        <v>27270027</v>
      </c>
      <c r="D15" s="32">
        <v>16091557</v>
      </c>
    </row>
    <row r="16" spans="1:10" x14ac:dyDescent="0.2">
      <c r="A16" s="10" t="s">
        <v>13</v>
      </c>
      <c r="B16" s="29">
        <v>26120006</v>
      </c>
      <c r="C16" s="30">
        <v>16426985</v>
      </c>
      <c r="D16" s="32">
        <v>9693021</v>
      </c>
    </row>
    <row r="17" spans="1:4" ht="15.75" thickBot="1" x14ac:dyDescent="0.25">
      <c r="A17" s="11" t="s">
        <v>14</v>
      </c>
      <c r="B17" s="72">
        <v>92619004</v>
      </c>
      <c r="C17" s="73">
        <v>58248013</v>
      </c>
      <c r="D17" s="32">
        <v>34370991</v>
      </c>
    </row>
    <row r="18" spans="1:4" ht="21.75" thickBot="1" x14ac:dyDescent="0.25">
      <c r="B18" s="26">
        <f>SUM(B13:B17)</f>
        <v>310255861</v>
      </c>
      <c r="C18" s="26">
        <f t="shared" ref="C18:D18" si="0">SUM(C13:C17)</f>
        <v>195120617</v>
      </c>
      <c r="D18" s="26">
        <f t="shared" si="0"/>
        <v>115135244</v>
      </c>
    </row>
    <row r="19" spans="1:4" x14ac:dyDescent="0.2">
      <c r="D19" s="9"/>
    </row>
    <row r="20" spans="1:4" ht="26.25" thickBot="1" x14ac:dyDescent="0.25">
      <c r="A20" s="75"/>
      <c r="B20" s="75"/>
      <c r="C20" s="75"/>
      <c r="D20" s="75"/>
    </row>
    <row r="21" spans="1:4" ht="28.5" thickBot="1" x14ac:dyDescent="0.25">
      <c r="B21" s="81" t="s">
        <v>78</v>
      </c>
      <c r="C21" s="45" t="s">
        <v>15</v>
      </c>
      <c r="D21" s="84" t="s">
        <v>74</v>
      </c>
    </row>
    <row r="22" spans="1:4" x14ac:dyDescent="0.2">
      <c r="A22" s="49" t="s">
        <v>10</v>
      </c>
      <c r="B22" s="29">
        <v>18428595.020000078</v>
      </c>
      <c r="C22" s="76">
        <v>15453666.020000076</v>
      </c>
      <c r="D22" s="74">
        <v>2974929.0000000019</v>
      </c>
    </row>
    <row r="23" spans="1:4" x14ac:dyDescent="0.2">
      <c r="A23" s="50" t="s">
        <v>11</v>
      </c>
      <c r="B23" s="29">
        <v>20700722.770000048</v>
      </c>
      <c r="C23" s="76">
        <v>17361256.770000048</v>
      </c>
      <c r="D23" s="74">
        <v>3339466</v>
      </c>
    </row>
    <row r="24" spans="1:4" x14ac:dyDescent="0.2">
      <c r="A24" s="50" t="s">
        <v>12</v>
      </c>
      <c r="B24" s="29">
        <v>11435847.23000003</v>
      </c>
      <c r="C24" s="76">
        <v>9840892.2300000302</v>
      </c>
      <c r="D24" s="74">
        <v>1594955</v>
      </c>
    </row>
    <row r="25" spans="1:4" x14ac:dyDescent="0.2">
      <c r="A25" s="50" t="s">
        <v>13</v>
      </c>
      <c r="B25" s="29">
        <v>6891608.7900000308</v>
      </c>
      <c r="C25" s="76">
        <v>5884590.7900000308</v>
      </c>
      <c r="D25" s="74">
        <v>1007018</v>
      </c>
    </row>
    <row r="26" spans="1:4" ht="15.75" thickBot="1" x14ac:dyDescent="0.25">
      <c r="A26" s="51" t="s">
        <v>14</v>
      </c>
      <c r="B26" s="29">
        <v>24350829.100000087</v>
      </c>
      <c r="C26" s="76">
        <v>22099255.100000087</v>
      </c>
      <c r="D26" s="74">
        <v>2251574</v>
      </c>
    </row>
    <row r="27" spans="1:4" ht="21.75" thickBot="1" x14ac:dyDescent="0.25">
      <c r="B27" s="56">
        <f>SUM(B22:B26)</f>
        <v>81807602.91000028</v>
      </c>
      <c r="C27" s="56">
        <f t="shared" ref="C27:D27" si="1">SUM(C22:C26)</f>
        <v>70639660.91000028</v>
      </c>
      <c r="D27" s="56">
        <f t="shared" si="1"/>
        <v>11167942.000000002</v>
      </c>
    </row>
    <row r="28" spans="1:4" x14ac:dyDescent="0.2">
      <c r="B28" s="83" t="s">
        <v>77</v>
      </c>
    </row>
  </sheetData>
  <mergeCells count="1">
    <mergeCell ref="A2:G2"/>
  </mergeCells>
  <conditionalFormatting sqref="J13:J1048576 I9:I10 J3:J6">
    <cfRule type="cellIs" dxfId="11" priority="5" operator="lessThan">
      <formula>0</formula>
    </cfRule>
  </conditionalFormatting>
  <conditionalFormatting sqref="D22:D26">
    <cfRule type="cellIs" dxfId="10" priority="2" operator="lessThan">
      <formula>0</formula>
    </cfRule>
  </conditionalFormatting>
  <conditionalFormatting sqref="D22:D26">
    <cfRule type="cellIs" dxfId="9" priority="1" operator="lessThan">
      <formula>0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29"/>
  <sheetViews>
    <sheetView topLeftCell="A16" zoomScaleNormal="100" workbookViewId="0">
      <selection activeCell="B29" sqref="B29"/>
    </sheetView>
  </sheetViews>
  <sheetFormatPr defaultColWidth="8.875" defaultRowHeight="15" x14ac:dyDescent="0.2"/>
  <cols>
    <col min="1" max="1" width="26.23046875" style="5" bestFit="1" customWidth="1"/>
    <col min="2" max="2" width="22.05859375" style="5" customWidth="1"/>
    <col min="3" max="3" width="20.58203125" style="5" customWidth="1"/>
    <col min="4" max="4" width="25.15234375" style="5" customWidth="1"/>
    <col min="5" max="5" width="22.8671875" style="5" customWidth="1"/>
    <col min="6" max="6" width="19.7734375" style="5" customWidth="1"/>
    <col min="7" max="7" width="23.13671875" style="5" customWidth="1"/>
    <col min="8" max="8" width="22.328125" style="5" bestFit="1" customWidth="1"/>
    <col min="9" max="9" width="23.26953125" style="5" customWidth="1"/>
    <col min="10" max="10" width="22.328125" style="1" bestFit="1" customWidth="1"/>
    <col min="11" max="12" width="13.71875" style="5" bestFit="1" customWidth="1"/>
    <col min="13" max="16384" width="8.875" style="5"/>
  </cols>
  <sheetData>
    <row r="1" spans="1:10" x14ac:dyDescent="0.2">
      <c r="A1" s="5" t="s">
        <v>0</v>
      </c>
      <c r="J1" s="5"/>
    </row>
    <row r="2" spans="1:10" ht="25.5" x14ac:dyDescent="0.2">
      <c r="A2" s="139" t="s">
        <v>68</v>
      </c>
      <c r="B2" s="139"/>
      <c r="C2" s="139"/>
      <c r="D2" s="139"/>
      <c r="E2" s="139"/>
      <c r="F2" s="139"/>
      <c r="G2" s="139"/>
      <c r="J2" s="5"/>
    </row>
    <row r="4" spans="1:10" ht="24" customHeight="1" x14ac:dyDescent="0.2">
      <c r="A4" s="14"/>
      <c r="B4" s="15" t="s">
        <v>69</v>
      </c>
    </row>
    <row r="5" spans="1:10" ht="24" customHeight="1" x14ac:dyDescent="0.2">
      <c r="A5" s="14"/>
      <c r="B5" s="15" t="s">
        <v>3</v>
      </c>
    </row>
    <row r="6" spans="1:10" ht="30" customHeight="1" x14ac:dyDescent="0.2">
      <c r="A6" s="14"/>
      <c r="B6" s="15"/>
      <c r="G6" s="16"/>
    </row>
    <row r="7" spans="1:10" ht="27" customHeight="1" x14ac:dyDescent="0.2">
      <c r="B7" s="20"/>
      <c r="C7" s="21"/>
      <c r="D7" s="19" t="s">
        <v>20</v>
      </c>
      <c r="F7" s="19"/>
      <c r="G7" s="22"/>
      <c r="J7" s="5"/>
    </row>
    <row r="8" spans="1:10" ht="27" customHeight="1" x14ac:dyDescent="0.2">
      <c r="A8" s="20" t="s">
        <v>5</v>
      </c>
      <c r="B8" s="21"/>
      <c r="C8" s="21"/>
      <c r="D8" s="17">
        <v>43831</v>
      </c>
      <c r="E8" s="18">
        <v>179.5</v>
      </c>
      <c r="F8" s="22" t="s">
        <v>4</v>
      </c>
      <c r="J8" s="5"/>
    </row>
    <row r="9" spans="1:10" x14ac:dyDescent="0.2">
      <c r="F9" s="6"/>
      <c r="J9" s="5"/>
    </row>
    <row r="10" spans="1:10" ht="28.9" customHeight="1" x14ac:dyDescent="0.2">
      <c r="E10" s="7"/>
      <c r="F10" s="8"/>
      <c r="J10" s="5"/>
    </row>
    <row r="11" spans="1:10" ht="30" customHeight="1" thickBot="1" x14ac:dyDescent="0.25">
      <c r="B11" s="36"/>
      <c r="C11" s="36"/>
      <c r="D11" s="36"/>
      <c r="E11" s="38"/>
      <c r="F11" s="38"/>
      <c r="G11" s="38"/>
      <c r="H11" s="9"/>
      <c r="J11" s="5"/>
    </row>
    <row r="12" spans="1:10" ht="79.150000000000006" customHeight="1" thickBot="1" x14ac:dyDescent="0.25">
      <c r="B12" s="81" t="s">
        <v>79</v>
      </c>
      <c r="C12" s="82" t="s">
        <v>73</v>
      </c>
      <c r="D12" s="55" t="s">
        <v>70</v>
      </c>
      <c r="E12" s="25"/>
      <c r="F12" s="25"/>
      <c r="G12" s="25"/>
      <c r="J12" s="5"/>
    </row>
    <row r="13" spans="1:10" ht="15.75" thickBot="1" x14ac:dyDescent="0.25">
      <c r="A13" s="28" t="s">
        <v>10</v>
      </c>
      <c r="B13" s="29">
        <v>108955949</v>
      </c>
      <c r="C13" s="30">
        <v>43929481</v>
      </c>
      <c r="D13" s="32">
        <v>65026468</v>
      </c>
      <c r="F13" s="9"/>
      <c r="G13" s="9"/>
    </row>
    <row r="14" spans="1:10" x14ac:dyDescent="0.2">
      <c r="A14" s="28" t="s">
        <v>11</v>
      </c>
      <c r="B14" s="29">
        <v>122401515</v>
      </c>
      <c r="C14" s="30">
        <v>49350927</v>
      </c>
      <c r="D14" s="32">
        <v>73050588</v>
      </c>
    </row>
    <row r="15" spans="1:10" x14ac:dyDescent="0.2">
      <c r="A15" s="10" t="s">
        <v>12</v>
      </c>
      <c r="B15" s="29">
        <v>67689766</v>
      </c>
      <c r="C15" s="30">
        <v>27291562</v>
      </c>
      <c r="D15" s="32">
        <v>40398204</v>
      </c>
    </row>
    <row r="16" spans="1:10" x14ac:dyDescent="0.2">
      <c r="A16" s="10" t="s">
        <v>13</v>
      </c>
      <c r="B16" s="29">
        <v>40949085</v>
      </c>
      <c r="C16" s="30">
        <v>16510096</v>
      </c>
      <c r="D16" s="32">
        <v>24438989</v>
      </c>
    </row>
    <row r="17" spans="1:4" ht="15.75" thickBot="1" x14ac:dyDescent="0.25">
      <c r="A17" s="11" t="s">
        <v>14</v>
      </c>
      <c r="B17" s="72">
        <v>143539575</v>
      </c>
      <c r="C17" s="73">
        <v>57873499</v>
      </c>
      <c r="D17" s="32">
        <v>85666076</v>
      </c>
    </row>
    <row r="18" spans="1:4" ht="21.75" thickBot="1" x14ac:dyDescent="0.25">
      <c r="B18" s="26">
        <f>SUM(B13:B17)</f>
        <v>483535890</v>
      </c>
      <c r="C18" s="26">
        <f t="shared" ref="C18:D18" si="0">SUM(C13:C17)</f>
        <v>194955565</v>
      </c>
      <c r="D18" s="26">
        <f t="shared" si="0"/>
        <v>288580325</v>
      </c>
    </row>
    <row r="19" spans="1:4" x14ac:dyDescent="0.2">
      <c r="D19" s="9"/>
    </row>
    <row r="20" spans="1:4" ht="26.25" thickBot="1" x14ac:dyDescent="0.25">
      <c r="A20" s="75"/>
      <c r="B20" s="75"/>
      <c r="C20" s="75"/>
      <c r="D20" s="77"/>
    </row>
    <row r="21" spans="1:4" ht="28.5" thickBot="1" x14ac:dyDescent="0.25">
      <c r="B21" s="81" t="s">
        <v>78</v>
      </c>
      <c r="C21" s="45" t="s">
        <v>15</v>
      </c>
      <c r="D21" s="84" t="s">
        <v>71</v>
      </c>
    </row>
    <row r="22" spans="1:4" x14ac:dyDescent="0.2">
      <c r="A22" s="49" t="s">
        <v>10</v>
      </c>
      <c r="B22" s="29">
        <v>46991233</v>
      </c>
      <c r="C22" s="76">
        <v>18085568.800000053</v>
      </c>
      <c r="D22" s="74">
        <v>28905664.199999947</v>
      </c>
    </row>
    <row r="23" spans="1:4" x14ac:dyDescent="0.2">
      <c r="A23" s="50" t="s">
        <v>11</v>
      </c>
      <c r="B23" s="29">
        <v>52789846</v>
      </c>
      <c r="C23" s="76">
        <v>20357922.390000023</v>
      </c>
      <c r="D23" s="74">
        <v>32431923.609999977</v>
      </c>
    </row>
    <row r="24" spans="1:4" x14ac:dyDescent="0.2">
      <c r="A24" s="50" t="s">
        <v>12</v>
      </c>
      <c r="B24" s="29">
        <v>29193672</v>
      </c>
      <c r="C24" s="76">
        <v>11542101.870000022</v>
      </c>
      <c r="D24" s="74">
        <v>17651570.12999998</v>
      </c>
    </row>
    <row r="25" spans="1:4" x14ac:dyDescent="0.2">
      <c r="A25" s="50" t="s">
        <v>13</v>
      </c>
      <c r="B25" s="29">
        <v>17660781</v>
      </c>
      <c r="C25" s="76">
        <v>6940299.9900000179</v>
      </c>
      <c r="D25" s="74">
        <v>10720481.009999983</v>
      </c>
    </row>
    <row r="26" spans="1:4" ht="15.75" thickBot="1" x14ac:dyDescent="0.25">
      <c r="A26" s="51" t="s">
        <v>14</v>
      </c>
      <c r="B26" s="29">
        <v>61906399</v>
      </c>
      <c r="C26" s="76">
        <v>25773440.550000053</v>
      </c>
      <c r="D26" s="74">
        <v>36132958.449999943</v>
      </c>
    </row>
    <row r="27" spans="1:4" ht="21.75" thickBot="1" x14ac:dyDescent="0.25">
      <c r="B27" s="56">
        <f>SUM(B22:B26)</f>
        <v>208541931</v>
      </c>
      <c r="C27" s="56">
        <f t="shared" ref="C27:D27" si="1">SUM(C22:C26)</f>
        <v>82699333.600000158</v>
      </c>
      <c r="D27" s="56">
        <f t="shared" si="1"/>
        <v>125842597.39999984</v>
      </c>
    </row>
    <row r="28" spans="1:4" x14ac:dyDescent="0.2">
      <c r="B28" s="83" t="s">
        <v>77</v>
      </c>
    </row>
    <row r="29" spans="1:4" x14ac:dyDescent="0.2">
      <c r="C29" s="9"/>
    </row>
  </sheetData>
  <mergeCells count="1">
    <mergeCell ref="A2:G2"/>
  </mergeCells>
  <conditionalFormatting sqref="J13:J1048576 I9:I10 J3:J6">
    <cfRule type="cellIs" dxfId="8" priority="3" operator="lessThan">
      <formula>0</formula>
    </cfRule>
  </conditionalFormatting>
  <conditionalFormatting sqref="D22:D26">
    <cfRule type="cellIs" dxfId="7" priority="2" operator="lessThan">
      <formula>0</formula>
    </cfRule>
  </conditionalFormatting>
  <conditionalFormatting sqref="D22:D26">
    <cfRule type="cellIs" dxfId="6" priority="1" operator="lessThan">
      <formula>0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4"/>
  <sheetViews>
    <sheetView topLeftCell="A25" zoomScaleNormal="100" workbookViewId="0">
      <selection activeCell="B34" sqref="B34"/>
    </sheetView>
  </sheetViews>
  <sheetFormatPr defaultColWidth="8.875" defaultRowHeight="15" x14ac:dyDescent="0.2"/>
  <cols>
    <col min="1" max="1" width="26.23046875" style="5" bestFit="1" customWidth="1"/>
    <col min="2" max="2" width="22.05859375" style="5" customWidth="1"/>
    <col min="3" max="3" width="20.58203125" style="5" customWidth="1"/>
    <col min="4" max="4" width="25.15234375" style="5" customWidth="1"/>
    <col min="5" max="5" width="22.8671875" style="5" customWidth="1"/>
    <col min="6" max="6" width="19.7734375" style="5" customWidth="1"/>
    <col min="7" max="7" width="23.13671875" style="5" customWidth="1"/>
    <col min="8" max="8" width="22.328125" style="5" bestFit="1" customWidth="1"/>
    <col min="9" max="9" width="23.26953125" style="5" customWidth="1"/>
    <col min="10" max="10" width="22.328125" style="1" bestFit="1" customWidth="1"/>
    <col min="11" max="12" width="13.71875" style="5" bestFit="1" customWidth="1"/>
    <col min="13" max="16384" width="8.875" style="5"/>
  </cols>
  <sheetData>
    <row r="1" spans="1:10" x14ac:dyDescent="0.2">
      <c r="A1" s="5" t="s">
        <v>0</v>
      </c>
      <c r="J1" s="5"/>
    </row>
    <row r="2" spans="1:10" ht="25.5" x14ac:dyDescent="0.2">
      <c r="A2" s="139" t="s">
        <v>1</v>
      </c>
      <c r="B2" s="139"/>
      <c r="C2" s="139"/>
      <c r="D2" s="139"/>
      <c r="E2" s="139"/>
      <c r="F2" s="139"/>
      <c r="G2" s="139"/>
      <c r="J2" s="5"/>
    </row>
    <row r="4" spans="1:10" ht="24" customHeight="1" x14ac:dyDescent="0.2">
      <c r="A4" s="14"/>
      <c r="B4" s="15" t="s">
        <v>2</v>
      </c>
    </row>
    <row r="5" spans="1:10" ht="24" customHeight="1" x14ac:dyDescent="0.2">
      <c r="A5" s="14"/>
      <c r="B5" s="15" t="s">
        <v>3</v>
      </c>
    </row>
    <row r="6" spans="1:10" ht="24" customHeight="1" x14ac:dyDescent="0.2">
      <c r="A6" s="14"/>
      <c r="B6" s="15" t="s">
        <v>19</v>
      </c>
    </row>
    <row r="7" spans="1:10" ht="30" customHeight="1" x14ac:dyDescent="0.2">
      <c r="A7" s="14"/>
      <c r="B7" s="15"/>
      <c r="G7" s="16"/>
    </row>
    <row r="8" spans="1:10" ht="27" customHeight="1" x14ac:dyDescent="0.2">
      <c r="B8" s="20"/>
      <c r="C8" s="21"/>
      <c r="D8" s="19" t="s">
        <v>20</v>
      </c>
      <c r="F8" s="19"/>
      <c r="G8" s="22"/>
      <c r="J8" s="5"/>
    </row>
    <row r="9" spans="1:10" ht="27" customHeight="1" x14ac:dyDescent="0.2">
      <c r="A9" s="20" t="s">
        <v>5</v>
      </c>
      <c r="B9" s="21"/>
      <c r="C9" s="21"/>
      <c r="D9" s="17">
        <v>44197</v>
      </c>
      <c r="E9" s="18">
        <v>183.15</v>
      </c>
      <c r="F9" s="22" t="s">
        <v>4</v>
      </c>
      <c r="J9" s="5"/>
    </row>
    <row r="10" spans="1:10" x14ac:dyDescent="0.2">
      <c r="F10" s="6"/>
      <c r="J10" s="5"/>
    </row>
    <row r="11" spans="1:10" ht="28.9" customHeight="1" x14ac:dyDescent="0.2">
      <c r="E11" s="7"/>
      <c r="F11" s="8"/>
      <c r="J11" s="5"/>
    </row>
    <row r="12" spans="1:10" ht="34.9" customHeight="1" x14ac:dyDescent="0.2">
      <c r="A12" s="24" t="s">
        <v>6</v>
      </c>
      <c r="B12" s="24"/>
      <c r="C12" s="24"/>
      <c r="D12" s="42">
        <v>44228</v>
      </c>
      <c r="E12" s="41">
        <v>7.0999999999999994E-2</v>
      </c>
      <c r="F12" s="39" t="s">
        <v>7</v>
      </c>
      <c r="J12" s="5"/>
    </row>
    <row r="13" spans="1:10" ht="29.25" customHeight="1" x14ac:dyDescent="0.2">
      <c r="A13" s="23"/>
      <c r="B13" s="21"/>
      <c r="C13" s="21"/>
      <c r="F13" s="6"/>
      <c r="J13" s="5"/>
    </row>
    <row r="14" spans="1:10" ht="36.6" customHeight="1" x14ac:dyDescent="0.2">
      <c r="A14" s="24" t="s">
        <v>8</v>
      </c>
      <c r="B14" s="24"/>
      <c r="C14" s="24"/>
      <c r="D14" s="42">
        <v>44228</v>
      </c>
      <c r="E14" s="41">
        <v>0.152</v>
      </c>
      <c r="F14" s="40" t="s">
        <v>9</v>
      </c>
      <c r="J14" s="5"/>
    </row>
    <row r="15" spans="1:10" ht="30" customHeight="1" x14ac:dyDescent="0.2">
      <c r="B15" s="36"/>
      <c r="C15" s="36"/>
      <c r="D15" s="36"/>
      <c r="E15" s="38"/>
      <c r="F15" s="38"/>
      <c r="G15" s="38"/>
      <c r="H15" s="9"/>
      <c r="J15" s="5"/>
    </row>
    <row r="16" spans="1:10" ht="32.25" customHeight="1" thickBot="1" x14ac:dyDescent="0.25">
      <c r="A16" s="25"/>
      <c r="B16" s="25"/>
      <c r="C16" s="25"/>
      <c r="D16" s="25"/>
      <c r="E16" s="25"/>
      <c r="F16" s="25"/>
      <c r="G16" s="25"/>
      <c r="J16" s="5"/>
    </row>
    <row r="17" spans="1:10" ht="135.75" thickBot="1" x14ac:dyDescent="0.25">
      <c r="B17" s="81" t="s">
        <v>81</v>
      </c>
      <c r="C17" s="82" t="s">
        <v>72</v>
      </c>
      <c r="D17" s="43" t="s">
        <v>70</v>
      </c>
      <c r="J17" s="5"/>
    </row>
    <row r="18" spans="1:10" ht="32.25" customHeight="1" x14ac:dyDescent="0.2">
      <c r="A18" s="28" t="s">
        <v>10</v>
      </c>
      <c r="B18" s="29">
        <v>230787452</v>
      </c>
      <c r="C18" s="30">
        <v>43930556</v>
      </c>
      <c r="D18" s="31">
        <v>186856896</v>
      </c>
      <c r="J18" s="5"/>
    </row>
    <row r="19" spans="1:10" ht="32.25" customHeight="1" x14ac:dyDescent="0.2">
      <c r="A19" s="10" t="s">
        <v>11</v>
      </c>
      <c r="B19" s="29">
        <v>259267808</v>
      </c>
      <c r="C19" s="30">
        <v>49351668</v>
      </c>
      <c r="D19" s="31">
        <v>209916140</v>
      </c>
      <c r="J19" s="5"/>
    </row>
    <row r="20" spans="1:10" ht="32.25" customHeight="1" x14ac:dyDescent="0.2">
      <c r="A20" s="10" t="s">
        <v>12</v>
      </c>
      <c r="B20" s="29">
        <v>143378432</v>
      </c>
      <c r="C20" s="30">
        <v>27292230</v>
      </c>
      <c r="D20" s="31">
        <v>116086202</v>
      </c>
      <c r="J20" s="5"/>
    </row>
    <row r="21" spans="1:10" ht="30" customHeight="1" x14ac:dyDescent="0.2">
      <c r="A21" s="10" t="s">
        <v>13</v>
      </c>
      <c r="B21" s="29">
        <v>86737142</v>
      </c>
      <c r="C21" s="30">
        <v>16510499</v>
      </c>
      <c r="D21" s="31">
        <v>70226643</v>
      </c>
      <c r="J21" s="5"/>
    </row>
    <row r="22" spans="1:10" ht="32.450000000000003" customHeight="1" thickBot="1" x14ac:dyDescent="0.25">
      <c r="A22" s="11" t="s">
        <v>14</v>
      </c>
      <c r="B22" s="29">
        <v>303955820</v>
      </c>
      <c r="C22" s="30">
        <v>57858088</v>
      </c>
      <c r="D22" s="2">
        <v>246097732</v>
      </c>
      <c r="J22" s="5"/>
    </row>
    <row r="23" spans="1:10" ht="30" customHeight="1" thickBot="1" x14ac:dyDescent="0.25">
      <c r="B23" s="26">
        <f>SUM(B18:B22)</f>
        <v>1024126654</v>
      </c>
      <c r="C23" s="26">
        <f t="shared" ref="C23:D23" si="0">SUM(C18:C22)</f>
        <v>194943041</v>
      </c>
      <c r="D23" s="26">
        <f t="shared" si="0"/>
        <v>829183613</v>
      </c>
      <c r="E23" s="9"/>
      <c r="J23" s="5"/>
    </row>
    <row r="24" spans="1:10" ht="30" customHeight="1" x14ac:dyDescent="0.2">
      <c r="B24" s="78"/>
      <c r="C24" s="9"/>
      <c r="D24" s="9"/>
      <c r="E24" s="9"/>
      <c r="J24" s="5"/>
    </row>
    <row r="25" spans="1:10" ht="30" customHeight="1" thickBot="1" x14ac:dyDescent="0.25">
      <c r="A25" s="140"/>
      <c r="B25" s="140"/>
      <c r="C25" s="140"/>
      <c r="D25" s="140"/>
      <c r="E25" s="140"/>
      <c r="F25" s="140"/>
      <c r="G25" s="140"/>
      <c r="J25" s="5"/>
    </row>
    <row r="26" spans="1:10" ht="76.150000000000006" customHeight="1" thickBot="1" x14ac:dyDescent="0.25">
      <c r="B26" s="52" t="s">
        <v>78</v>
      </c>
      <c r="C26" s="44" t="s">
        <v>15</v>
      </c>
      <c r="D26" s="45" t="s">
        <v>16</v>
      </c>
      <c r="E26" s="46" t="s">
        <v>17</v>
      </c>
      <c r="F26" s="47" t="s">
        <v>18</v>
      </c>
      <c r="G26" s="48" t="s">
        <v>74</v>
      </c>
      <c r="J26" s="5"/>
    </row>
    <row r="27" spans="1:10" ht="30.6" customHeight="1" x14ac:dyDescent="0.2">
      <c r="A27" s="49" t="s">
        <v>10</v>
      </c>
      <c r="B27" s="53">
        <v>135031721</v>
      </c>
      <c r="C27" s="12">
        <v>63608881.830000088</v>
      </c>
      <c r="D27" s="12">
        <v>55383997.800000004</v>
      </c>
      <c r="E27" s="33">
        <v>9294382.2600000035</v>
      </c>
      <c r="F27" s="3">
        <v>0</v>
      </c>
      <c r="G27" s="34">
        <v>6744459.1099999044</v>
      </c>
      <c r="J27" s="5"/>
    </row>
    <row r="28" spans="1:10" ht="28.15" customHeight="1" x14ac:dyDescent="0.2">
      <c r="A28" s="50" t="s">
        <v>11</v>
      </c>
      <c r="B28" s="29">
        <v>151695432</v>
      </c>
      <c r="C28" s="12">
        <v>71602956.230000108</v>
      </c>
      <c r="D28" s="12">
        <v>62633894.279999994</v>
      </c>
      <c r="E28" s="33">
        <v>9524578.610000005</v>
      </c>
      <c r="F28" s="3">
        <v>49753.34</v>
      </c>
      <c r="G28" s="34">
        <v>7884249.5399998929</v>
      </c>
      <c r="J28" s="5"/>
    </row>
    <row r="29" spans="1:10" ht="30" customHeight="1" x14ac:dyDescent="0.2">
      <c r="A29" s="50" t="s">
        <v>12</v>
      </c>
      <c r="B29" s="29">
        <v>83889436</v>
      </c>
      <c r="C29" s="12">
        <v>40597389.560000069</v>
      </c>
      <c r="D29" s="12">
        <v>36176289.120000005</v>
      </c>
      <c r="E29" s="33">
        <v>4850820.1399999997</v>
      </c>
      <c r="F29" s="3">
        <v>17164</v>
      </c>
      <c r="G29" s="34">
        <v>2247773.1799999261</v>
      </c>
      <c r="J29" s="5"/>
    </row>
    <row r="30" spans="1:10" ht="32.25" customHeight="1" x14ac:dyDescent="0.2">
      <c r="A30" s="50" t="s">
        <v>13</v>
      </c>
      <c r="B30" s="29">
        <v>50749127</v>
      </c>
      <c r="C30" s="12">
        <v>24409585.070000045</v>
      </c>
      <c r="D30" s="12">
        <v>20569759.800000001</v>
      </c>
      <c r="E30" s="33">
        <v>2888562.580000001</v>
      </c>
      <c r="F30" s="3">
        <v>0</v>
      </c>
      <c r="G30" s="34">
        <v>2881219.5499999532</v>
      </c>
      <c r="J30" s="5"/>
    </row>
    <row r="31" spans="1:10" ht="32.25" customHeight="1" thickBot="1" x14ac:dyDescent="0.25">
      <c r="A31" s="51" t="s">
        <v>14</v>
      </c>
      <c r="B31" s="54">
        <v>177841980</v>
      </c>
      <c r="C31" s="13">
        <v>90620846.420000151</v>
      </c>
      <c r="D31" s="13">
        <v>70471803.600000009</v>
      </c>
      <c r="E31" s="35">
        <v>3219462.5000000009</v>
      </c>
      <c r="F31" s="4">
        <v>4804698.32</v>
      </c>
      <c r="G31" s="34">
        <v>8725169.15999984</v>
      </c>
      <c r="J31" s="5"/>
    </row>
    <row r="32" spans="1:10" ht="32.25" customHeight="1" thickBot="1" x14ac:dyDescent="0.25">
      <c r="B32" s="27">
        <f>SUM(B27:B31)</f>
        <v>599207696</v>
      </c>
      <c r="C32" s="27">
        <f t="shared" ref="C32:G32" si="1">SUM(C27:C31)</f>
        <v>290839659.11000043</v>
      </c>
      <c r="D32" s="27">
        <f t="shared" si="1"/>
        <v>245235744.60000002</v>
      </c>
      <c r="E32" s="27">
        <f t="shared" si="1"/>
        <v>29777806.090000011</v>
      </c>
      <c r="F32" s="27">
        <f t="shared" si="1"/>
        <v>4871615.66</v>
      </c>
      <c r="G32" s="27">
        <f t="shared" si="1"/>
        <v>28482870.539999515</v>
      </c>
      <c r="J32" s="5"/>
    </row>
    <row r="33" spans="2:10" ht="32.25" customHeight="1" x14ac:dyDescent="0.2">
      <c r="B33" s="83" t="s">
        <v>77</v>
      </c>
      <c r="F33" s="9"/>
      <c r="G33" s="9"/>
      <c r="J33" s="5"/>
    </row>
    <row r="34" spans="2:10" x14ac:dyDescent="0.2">
      <c r="B34" s="9"/>
      <c r="F34" s="9"/>
      <c r="G34" s="9"/>
    </row>
  </sheetData>
  <mergeCells count="2">
    <mergeCell ref="A25:G25"/>
    <mergeCell ref="A2:G2"/>
  </mergeCells>
  <conditionalFormatting sqref="J34:J1048576 I10:I14 J3:J7">
    <cfRule type="cellIs" dxfId="5" priority="4" operator="lessThan">
      <formula>0</formula>
    </cfRule>
  </conditionalFormatting>
  <conditionalFormatting sqref="G27:G31">
    <cfRule type="cellIs" dxfId="4" priority="2" operator="lessThan">
      <formula>0</formula>
    </cfRule>
  </conditionalFormatting>
  <conditionalFormatting sqref="G27:G31">
    <cfRule type="cellIs" dxfId="3" priority="1" operator="lessThan">
      <formula>0</formula>
    </cfRule>
  </conditionalFormatting>
  <pageMargins left="0.7" right="0.7" top="0.75" bottom="0.75" header="0.3" footer="0.3"/>
  <pageSetup paperSize="9" scale="54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J78"/>
  <sheetViews>
    <sheetView tabSelected="1" zoomScaleNormal="100" workbookViewId="0">
      <selection activeCell="A36" sqref="A36"/>
    </sheetView>
  </sheetViews>
  <sheetFormatPr defaultColWidth="8.875" defaultRowHeight="15" x14ac:dyDescent="0.2"/>
  <cols>
    <col min="1" max="1" width="46.6796875" style="5" customWidth="1"/>
    <col min="2" max="2" width="24.078125" style="5" customWidth="1"/>
    <col min="3" max="3" width="17.62109375" style="5" customWidth="1"/>
    <col min="4" max="4" width="20.71484375" style="5" customWidth="1"/>
    <col min="5" max="5" width="20.04296875" style="5" customWidth="1"/>
    <col min="6" max="6" width="19.7734375" style="5" customWidth="1"/>
    <col min="7" max="7" width="17.484375" style="5" customWidth="1"/>
    <col min="8" max="8" width="22.328125" style="5" customWidth="1"/>
    <col min="9" max="9" width="22.328125" style="1" bestFit="1" customWidth="1"/>
    <col min="10" max="10" width="13.71875" style="5" bestFit="1" customWidth="1"/>
    <col min="11" max="16384" width="8.875" style="5"/>
  </cols>
  <sheetData>
    <row r="1" spans="1:9" x14ac:dyDescent="0.2">
      <c r="A1" s="5" t="s">
        <v>0</v>
      </c>
      <c r="I1" s="5"/>
    </row>
    <row r="2" spans="1:9" ht="25.5" x14ac:dyDescent="0.2">
      <c r="A2" s="139" t="s">
        <v>21</v>
      </c>
      <c r="B2" s="139"/>
      <c r="C2" s="139"/>
      <c r="D2" s="139"/>
      <c r="E2" s="139"/>
      <c r="F2" s="139"/>
      <c r="G2" s="139"/>
      <c r="I2" s="5"/>
    </row>
    <row r="4" spans="1:9" ht="24" customHeight="1" x14ac:dyDescent="0.2">
      <c r="A4" s="14"/>
      <c r="B4" s="15" t="s">
        <v>2</v>
      </c>
    </row>
    <row r="5" spans="1:9" ht="24" customHeight="1" x14ac:dyDescent="0.2">
      <c r="A5" s="14"/>
      <c r="B5" s="15" t="s">
        <v>3</v>
      </c>
    </row>
    <row r="6" spans="1:9" ht="24" customHeight="1" x14ac:dyDescent="0.2">
      <c r="A6" s="14"/>
      <c r="B6" s="15" t="s">
        <v>19</v>
      </c>
    </row>
    <row r="7" spans="1:9" ht="30" customHeight="1" x14ac:dyDescent="0.2">
      <c r="A7" s="14"/>
      <c r="B7" s="15"/>
      <c r="G7" s="16"/>
    </row>
    <row r="8" spans="1:9" ht="27" customHeight="1" x14ac:dyDescent="0.2">
      <c r="B8" s="20"/>
      <c r="C8" s="21"/>
      <c r="D8" s="19" t="s">
        <v>20</v>
      </c>
      <c r="F8" s="19"/>
      <c r="G8" s="22"/>
      <c r="I8" s="5"/>
    </row>
    <row r="9" spans="1:9" ht="27" customHeight="1" x14ac:dyDescent="0.2">
      <c r="A9" s="20" t="s">
        <v>5</v>
      </c>
      <c r="B9" s="21"/>
      <c r="C9" s="21"/>
      <c r="D9" s="17">
        <v>44562</v>
      </c>
      <c r="E9" s="18">
        <v>183.15</v>
      </c>
      <c r="F9" s="22" t="s">
        <v>4</v>
      </c>
      <c r="I9" s="5"/>
    </row>
    <row r="10" spans="1:9" x14ac:dyDescent="0.2">
      <c r="F10" s="6"/>
      <c r="I10" s="5"/>
    </row>
    <row r="11" spans="1:9" ht="28.9" customHeight="1" x14ac:dyDescent="0.2">
      <c r="E11" s="7"/>
      <c r="F11" s="8"/>
      <c r="I11" s="5"/>
    </row>
    <row r="12" spans="1:9" ht="34.9" customHeight="1" x14ac:dyDescent="0.2">
      <c r="A12" s="24" t="s">
        <v>6</v>
      </c>
      <c r="B12" s="24"/>
      <c r="C12" s="24"/>
      <c r="D12" s="42">
        <v>44562</v>
      </c>
      <c r="E12" s="57">
        <v>7.0999999999999994E-2</v>
      </c>
      <c r="F12" s="39" t="s">
        <v>7</v>
      </c>
      <c r="I12" s="5"/>
    </row>
    <row r="13" spans="1:9" ht="29.25" customHeight="1" x14ac:dyDescent="0.2">
      <c r="A13" s="23"/>
      <c r="B13" s="21"/>
      <c r="C13" s="21"/>
      <c r="E13" s="37"/>
      <c r="F13" s="6"/>
      <c r="I13" s="5"/>
    </row>
    <row r="14" spans="1:9" ht="36.6" customHeight="1" x14ac:dyDescent="0.2">
      <c r="A14" s="24" t="s">
        <v>8</v>
      </c>
      <c r="B14" s="24"/>
      <c r="C14" s="24"/>
      <c r="D14" s="42">
        <v>44562</v>
      </c>
      <c r="E14" s="57">
        <v>0.152</v>
      </c>
      <c r="F14" s="40" t="s">
        <v>9</v>
      </c>
      <c r="I14" s="5"/>
    </row>
    <row r="15" spans="1:9" ht="30" customHeight="1" x14ac:dyDescent="0.2">
      <c r="B15" s="36"/>
      <c r="C15" s="36"/>
      <c r="D15" s="36"/>
      <c r="E15" s="38"/>
      <c r="F15" s="38"/>
      <c r="G15" s="38"/>
      <c r="H15" s="9"/>
      <c r="I15" s="5"/>
    </row>
    <row r="16" spans="1:9" ht="32.25" customHeight="1" thickBot="1" x14ac:dyDescent="0.25">
      <c r="A16" s="25"/>
      <c r="B16" s="25"/>
      <c r="C16" s="25"/>
      <c r="D16" s="25"/>
      <c r="E16" s="25"/>
      <c r="F16" s="25"/>
      <c r="G16" s="25"/>
      <c r="I16" s="5"/>
    </row>
    <row r="17" spans="1:9" ht="122.25" thickBot="1" x14ac:dyDescent="0.25">
      <c r="B17" s="81" t="s">
        <v>81</v>
      </c>
      <c r="I17" s="5"/>
    </row>
    <row r="18" spans="1:9" ht="32.25" customHeight="1" x14ac:dyDescent="0.2">
      <c r="A18" s="49" t="s">
        <v>10</v>
      </c>
      <c r="B18" s="79">
        <v>230787452</v>
      </c>
      <c r="I18" s="5"/>
    </row>
    <row r="19" spans="1:9" ht="32.25" customHeight="1" x14ac:dyDescent="0.2">
      <c r="A19" s="50" t="s">
        <v>11</v>
      </c>
      <c r="B19" s="79">
        <v>259267808</v>
      </c>
      <c r="I19" s="5"/>
    </row>
    <row r="20" spans="1:9" ht="32.25" customHeight="1" x14ac:dyDescent="0.2">
      <c r="A20" s="50" t="s">
        <v>12</v>
      </c>
      <c r="B20" s="79">
        <v>143378432</v>
      </c>
      <c r="I20" s="5"/>
    </row>
    <row r="21" spans="1:9" ht="30" customHeight="1" x14ac:dyDescent="0.2">
      <c r="A21" s="50" t="s">
        <v>13</v>
      </c>
      <c r="B21" s="79">
        <v>86737142</v>
      </c>
      <c r="I21" s="5"/>
    </row>
    <row r="22" spans="1:9" ht="32.450000000000003" customHeight="1" thickBot="1" x14ac:dyDescent="0.25">
      <c r="A22" s="51" t="s">
        <v>14</v>
      </c>
      <c r="B22" s="79">
        <v>303955820</v>
      </c>
      <c r="I22" s="5"/>
    </row>
    <row r="23" spans="1:9" ht="30" customHeight="1" thickBot="1" x14ac:dyDescent="0.25">
      <c r="B23" s="80">
        <f t="shared" ref="B23" si="0">SUM(B18:B22)</f>
        <v>1024126654</v>
      </c>
      <c r="C23" s="9"/>
      <c r="I23" s="5"/>
    </row>
    <row r="24" spans="1:9" ht="30" customHeight="1" x14ac:dyDescent="0.2">
      <c r="B24" s="23"/>
      <c r="D24" s="9"/>
      <c r="I24" s="5"/>
    </row>
    <row r="25" spans="1:9" ht="30" customHeight="1" thickBot="1" x14ac:dyDescent="0.25">
      <c r="A25" s="140"/>
      <c r="B25" s="140"/>
      <c r="C25" s="140"/>
      <c r="D25" s="140"/>
      <c r="E25" s="140"/>
      <c r="F25" s="140"/>
      <c r="G25" s="140"/>
      <c r="I25" s="5"/>
    </row>
    <row r="26" spans="1:9" ht="98.45" customHeight="1" thickBot="1" x14ac:dyDescent="0.25">
      <c r="B26" s="52" t="s">
        <v>76</v>
      </c>
      <c r="C26" s="44" t="s">
        <v>15</v>
      </c>
      <c r="D26" s="45" t="s">
        <v>16</v>
      </c>
      <c r="E26" s="46" t="s">
        <v>17</v>
      </c>
      <c r="F26" s="47" t="s">
        <v>75</v>
      </c>
      <c r="G26" s="48" t="s">
        <v>74</v>
      </c>
      <c r="I26" s="5"/>
    </row>
    <row r="27" spans="1:9" ht="30.6" customHeight="1" x14ac:dyDescent="0.2">
      <c r="A27" s="49" t="s">
        <v>10</v>
      </c>
      <c r="B27" s="53">
        <v>166778041</v>
      </c>
      <c r="C27" s="12">
        <v>63608881.830000088</v>
      </c>
      <c r="D27" s="12">
        <v>59999330.950000003</v>
      </c>
      <c r="E27" s="33">
        <v>9294382.2600000035</v>
      </c>
      <c r="F27" s="3">
        <v>17602299.579999998</v>
      </c>
      <c r="G27" s="34">
        <f>B27-C27-D27-E27-F27</f>
        <v>16273146.379999906</v>
      </c>
      <c r="H27" s="9"/>
      <c r="I27" s="5"/>
    </row>
    <row r="28" spans="1:9" ht="28.15" customHeight="1" x14ac:dyDescent="0.2">
      <c r="A28" s="50" t="s">
        <v>11</v>
      </c>
      <c r="B28" s="29">
        <v>187359307</v>
      </c>
      <c r="C28" s="12">
        <v>71599629.790000111</v>
      </c>
      <c r="D28" s="12">
        <v>67850180.710000008</v>
      </c>
      <c r="E28" s="33">
        <v>9524578.610000005</v>
      </c>
      <c r="F28" s="3">
        <v>24277733.84</v>
      </c>
      <c r="G28" s="34">
        <f t="shared" ref="G28:G31" si="1">B28-C28-D28-E28-F28</f>
        <v>14107184.049999874</v>
      </c>
      <c r="H28" s="9"/>
      <c r="I28" s="5"/>
    </row>
    <row r="29" spans="1:9" ht="30" customHeight="1" x14ac:dyDescent="0.2">
      <c r="A29" s="50" t="s">
        <v>12</v>
      </c>
      <c r="B29" s="29">
        <v>103612105</v>
      </c>
      <c r="C29" s="12">
        <v>40597389.560000069</v>
      </c>
      <c r="D29" s="12">
        <v>39190979.879999995</v>
      </c>
      <c r="E29" s="33">
        <v>4850820.1399999997</v>
      </c>
      <c r="F29" s="3">
        <v>18029155.530000001</v>
      </c>
      <c r="G29" s="34">
        <f t="shared" si="1"/>
        <v>943759.88999993354</v>
      </c>
      <c r="H29" s="9"/>
      <c r="I29" s="5"/>
    </row>
    <row r="30" spans="1:9" ht="32.25" customHeight="1" x14ac:dyDescent="0.2">
      <c r="A30" s="50" t="s">
        <v>13</v>
      </c>
      <c r="B30" s="29">
        <v>62680403</v>
      </c>
      <c r="C30" s="12">
        <v>24409585.070000045</v>
      </c>
      <c r="D30" s="12">
        <v>22283906.449999999</v>
      </c>
      <c r="E30" s="33">
        <v>2888562.580000001</v>
      </c>
      <c r="F30" s="3">
        <v>7949917</v>
      </c>
      <c r="G30" s="34">
        <f t="shared" si="1"/>
        <v>5148431.8999999538</v>
      </c>
      <c r="H30" s="9"/>
      <c r="I30" s="5"/>
    </row>
    <row r="31" spans="1:9" ht="32.25" customHeight="1" thickBot="1" x14ac:dyDescent="0.25">
      <c r="A31" s="51" t="s">
        <v>14</v>
      </c>
      <c r="B31" s="54">
        <v>219652998</v>
      </c>
      <c r="C31" s="13">
        <v>90424869.080000177</v>
      </c>
      <c r="D31" s="13">
        <v>76186766.75999999</v>
      </c>
      <c r="E31" s="35">
        <v>3219462.5000000009</v>
      </c>
      <c r="F31" s="4">
        <v>43398447.710000001</v>
      </c>
      <c r="G31" s="34">
        <f t="shared" si="1"/>
        <v>6423451.9499998316</v>
      </c>
      <c r="H31" s="9"/>
      <c r="I31" s="5"/>
    </row>
    <row r="32" spans="1:9" ht="32.25" customHeight="1" thickBot="1" x14ac:dyDescent="0.25">
      <c r="B32" s="61">
        <f>SUM(B27:B31)</f>
        <v>740082854</v>
      </c>
      <c r="C32" s="61">
        <f t="shared" ref="C32:F32" si="2">SUM(C27:C31)</f>
        <v>290640355.33000046</v>
      </c>
      <c r="D32" s="61">
        <f t="shared" si="2"/>
        <v>265511164.75</v>
      </c>
      <c r="E32" s="61">
        <f t="shared" si="2"/>
        <v>29777806.090000011</v>
      </c>
      <c r="F32" s="61">
        <f t="shared" si="2"/>
        <v>111257553.66</v>
      </c>
      <c r="G32" s="61">
        <f>SUM(G27:G31)</f>
        <v>42895974.169999503</v>
      </c>
      <c r="I32" s="5"/>
    </row>
    <row r="33" spans="1:9" ht="32.25" customHeight="1" x14ac:dyDescent="0.2">
      <c r="B33" s="83" t="s">
        <v>77</v>
      </c>
      <c r="E33" s="9"/>
      <c r="F33" s="111"/>
      <c r="G33" s="9"/>
      <c r="I33" s="5"/>
    </row>
    <row r="34" spans="1:9" ht="25.5" x14ac:dyDescent="0.2">
      <c r="A34" s="141" t="s">
        <v>75</v>
      </c>
      <c r="B34" s="141"/>
      <c r="C34" s="141"/>
      <c r="D34" s="141"/>
      <c r="E34" s="141"/>
      <c r="F34" s="141"/>
      <c r="G34" s="141"/>
    </row>
    <row r="36" spans="1:9" ht="53.45" customHeight="1" x14ac:dyDescent="0.2">
      <c r="A36" s="71" t="s">
        <v>60</v>
      </c>
      <c r="B36" s="62" t="s">
        <v>61</v>
      </c>
      <c r="C36" s="63" t="s">
        <v>64</v>
      </c>
      <c r="D36" s="64" t="s">
        <v>62</v>
      </c>
      <c r="E36" s="65" t="s">
        <v>63</v>
      </c>
      <c r="F36" s="66" t="s">
        <v>14</v>
      </c>
      <c r="G36" s="67" t="s">
        <v>22</v>
      </c>
      <c r="I36" s="5"/>
    </row>
    <row r="37" spans="1:9" ht="27.75" x14ac:dyDescent="0.2">
      <c r="A37" s="68" t="s">
        <v>23</v>
      </c>
      <c r="B37" s="69">
        <v>0</v>
      </c>
      <c r="C37" s="69">
        <v>4.9751523515999999E-2</v>
      </c>
      <c r="D37" s="69">
        <v>1.7163999999999999E-2</v>
      </c>
      <c r="E37" s="69">
        <v>0</v>
      </c>
      <c r="F37" s="69">
        <v>4.8046983198139399</v>
      </c>
      <c r="G37" s="69">
        <f>SUM(B37:F37)</f>
        <v>4.8716138433299401</v>
      </c>
      <c r="I37" s="5"/>
    </row>
    <row r="38" spans="1:9" ht="27.75" x14ac:dyDescent="0.2">
      <c r="A38" s="68" t="s">
        <v>24</v>
      </c>
      <c r="B38" s="69">
        <v>1.3855271192</v>
      </c>
      <c r="C38" s="69">
        <v>3.5504834229199997</v>
      </c>
      <c r="D38" s="69">
        <v>2.2559072602639998</v>
      </c>
      <c r="E38" s="69">
        <v>1.0763199999999999</v>
      </c>
      <c r="F38" s="69">
        <v>3.9045872431999999</v>
      </c>
      <c r="G38" s="69">
        <f t="shared" ref="G38:G75" si="3">SUM(B38:F38)</f>
        <v>12.172825045584</v>
      </c>
      <c r="I38" s="5"/>
    </row>
    <row r="39" spans="1:9" x14ac:dyDescent="0.2">
      <c r="A39" s="68" t="s">
        <v>25</v>
      </c>
      <c r="B39" s="69">
        <v>2.20736</v>
      </c>
      <c r="C39" s="69">
        <v>0.53432800301431793</v>
      </c>
      <c r="D39" s="69">
        <v>2.0182000000000002</v>
      </c>
      <c r="E39" s="69">
        <v>0.32140800301431799</v>
      </c>
      <c r="F39" s="69">
        <v>1.508E-2</v>
      </c>
      <c r="G39" s="69">
        <f t="shared" si="3"/>
        <v>5.0963760060286356</v>
      </c>
      <c r="I39" s="5"/>
    </row>
    <row r="40" spans="1:9" ht="27.75" x14ac:dyDescent="0.2">
      <c r="A40" s="68" t="s">
        <v>26</v>
      </c>
      <c r="B40" s="69">
        <v>0.63691590806330101</v>
      </c>
      <c r="C40" s="69">
        <v>0.17826271288620898</v>
      </c>
      <c r="D40" s="69">
        <v>0.51901176337603605</v>
      </c>
      <c r="E40" s="69">
        <v>0</v>
      </c>
      <c r="F40" s="69">
        <v>0.29232060286360201</v>
      </c>
      <c r="G40" s="69">
        <f t="shared" si="3"/>
        <v>1.6265109871891481</v>
      </c>
      <c r="I40" s="5"/>
    </row>
    <row r="41" spans="1:9" ht="27.75" x14ac:dyDescent="0.2">
      <c r="A41" s="68" t="s">
        <v>27</v>
      </c>
      <c r="B41" s="69">
        <v>1.0368459999999999E-2</v>
      </c>
      <c r="C41" s="69">
        <v>2.1745799999999997E-3</v>
      </c>
      <c r="D41" s="69">
        <v>1.3825219999999999E-2</v>
      </c>
      <c r="E41" s="69">
        <v>0</v>
      </c>
      <c r="F41" s="69">
        <v>1.681941E-2</v>
      </c>
      <c r="G41" s="69">
        <f t="shared" si="3"/>
        <v>4.3187669999999997E-2</v>
      </c>
      <c r="I41" s="5"/>
    </row>
    <row r="42" spans="1:9" ht="27.75" x14ac:dyDescent="0.2">
      <c r="A42" s="68" t="s">
        <v>28</v>
      </c>
      <c r="B42" s="69">
        <v>0</v>
      </c>
      <c r="C42" s="69">
        <v>0</v>
      </c>
      <c r="D42" s="69">
        <v>0</v>
      </c>
      <c r="E42" s="69">
        <v>0</v>
      </c>
      <c r="F42" s="69">
        <v>2.665313898</v>
      </c>
      <c r="G42" s="69">
        <f t="shared" si="3"/>
        <v>2.665313898</v>
      </c>
      <c r="I42" s="5"/>
    </row>
    <row r="43" spans="1:9" ht="27.75" x14ac:dyDescent="0.2">
      <c r="A43" s="68" t="s">
        <v>29</v>
      </c>
      <c r="B43" s="69">
        <v>0</v>
      </c>
      <c r="C43" s="69">
        <v>0</v>
      </c>
      <c r="D43" s="69">
        <v>0</v>
      </c>
      <c r="E43" s="69">
        <v>0</v>
      </c>
      <c r="F43" s="69">
        <v>0.37711908</v>
      </c>
      <c r="G43" s="69">
        <f t="shared" si="3"/>
        <v>0.37711908</v>
      </c>
      <c r="I43" s="5"/>
    </row>
    <row r="44" spans="1:9" ht="27.75" x14ac:dyDescent="0.2">
      <c r="A44" s="68" t="s">
        <v>30</v>
      </c>
      <c r="B44" s="69">
        <v>0</v>
      </c>
      <c r="C44" s="69">
        <v>0</v>
      </c>
      <c r="D44" s="69">
        <v>0</v>
      </c>
      <c r="E44" s="69">
        <v>0</v>
      </c>
      <c r="F44" s="69">
        <v>1.9072800000000001</v>
      </c>
      <c r="G44" s="69">
        <f t="shared" si="3"/>
        <v>1.9072800000000001</v>
      </c>
      <c r="I44" s="5"/>
    </row>
    <row r="45" spans="1:9" ht="41.25" x14ac:dyDescent="0.2">
      <c r="A45" s="68" t="s">
        <v>31</v>
      </c>
      <c r="B45" s="69">
        <v>0</v>
      </c>
      <c r="C45" s="69">
        <v>0</v>
      </c>
      <c r="D45" s="69">
        <v>0</v>
      </c>
      <c r="E45" s="69">
        <v>0</v>
      </c>
      <c r="F45" s="69">
        <v>6.3594432000000006E-2</v>
      </c>
      <c r="G45" s="69">
        <f t="shared" si="3"/>
        <v>6.3594432000000006E-2</v>
      </c>
      <c r="I45" s="5"/>
    </row>
    <row r="46" spans="1:9" ht="54.75" x14ac:dyDescent="0.2">
      <c r="A46" s="68" t="s">
        <v>32</v>
      </c>
      <c r="B46" s="69">
        <v>2.1066023878319999</v>
      </c>
      <c r="C46" s="69">
        <v>2.2964939466000001</v>
      </c>
      <c r="D46" s="69">
        <v>1.3454253986820002</v>
      </c>
      <c r="E46" s="69">
        <v>0.82169308759999993</v>
      </c>
      <c r="F46" s="69">
        <v>1.5934746393999999</v>
      </c>
      <c r="G46" s="69">
        <f t="shared" si="3"/>
        <v>8.163689460114</v>
      </c>
      <c r="I46" s="5"/>
    </row>
    <row r="47" spans="1:9" ht="41.25" x14ac:dyDescent="0.2">
      <c r="A47" s="68" t="s">
        <v>65</v>
      </c>
      <c r="B47" s="69">
        <v>0</v>
      </c>
      <c r="C47" s="69">
        <v>1</v>
      </c>
      <c r="D47" s="69">
        <v>0.6</v>
      </c>
      <c r="E47" s="69">
        <v>0</v>
      </c>
      <c r="F47" s="69">
        <v>0</v>
      </c>
      <c r="G47" s="69">
        <f t="shared" si="3"/>
        <v>1.6</v>
      </c>
      <c r="I47" s="5"/>
    </row>
    <row r="48" spans="1:9" ht="27.75" x14ac:dyDescent="0.2">
      <c r="A48" s="68" t="s">
        <v>33</v>
      </c>
      <c r="B48" s="69">
        <v>2.87955199698568</v>
      </c>
      <c r="C48" s="69">
        <v>4.6420819969856808</v>
      </c>
      <c r="D48" s="69">
        <v>1.0196519969856799</v>
      </c>
      <c r="E48" s="69">
        <v>1.36355800301432</v>
      </c>
      <c r="F48" s="69">
        <v>0.77948037678975102</v>
      </c>
      <c r="G48" s="69">
        <f t="shared" si="3"/>
        <v>10.684324370761113</v>
      </c>
      <c r="I48" s="5"/>
    </row>
    <row r="49" spans="1:10" ht="27.75" x14ac:dyDescent="0.2">
      <c r="A49" s="68" t="s">
        <v>105</v>
      </c>
      <c r="B49" s="69">
        <v>6.4837065033911072</v>
      </c>
      <c r="C49" s="69">
        <v>8.4564974981160521</v>
      </c>
      <c r="D49" s="69">
        <v>3.268834498869631</v>
      </c>
      <c r="E49" s="69">
        <v>3.0922089977392613</v>
      </c>
      <c r="F49" s="69">
        <v>0</v>
      </c>
      <c r="G49" s="69">
        <f t="shared" si="3"/>
        <v>21.301247498116048</v>
      </c>
      <c r="I49" s="5"/>
    </row>
    <row r="50" spans="1:10" ht="27.75" x14ac:dyDescent="0.2">
      <c r="A50" s="68" t="s">
        <v>34</v>
      </c>
      <c r="B50" s="69">
        <v>1.0344650037679</v>
      </c>
      <c r="C50" s="69">
        <v>1.72496</v>
      </c>
      <c r="D50" s="69">
        <v>0.387195003767898</v>
      </c>
      <c r="E50" s="69">
        <v>0.53998000000000002</v>
      </c>
      <c r="F50" s="69">
        <v>0.24944165033911098</v>
      </c>
      <c r="G50" s="69">
        <f t="shared" si="3"/>
        <v>3.9360416578749091</v>
      </c>
      <c r="I50" s="5"/>
    </row>
    <row r="51" spans="1:10" ht="27.75" x14ac:dyDescent="0.2">
      <c r="A51" s="68" t="s">
        <v>35</v>
      </c>
      <c r="B51" s="69">
        <v>0</v>
      </c>
      <c r="C51" s="69">
        <v>0</v>
      </c>
      <c r="D51" s="69">
        <v>0</v>
      </c>
      <c r="E51" s="69">
        <v>0</v>
      </c>
      <c r="F51" s="69">
        <v>7.2945330905999999</v>
      </c>
      <c r="G51" s="69">
        <f t="shared" si="3"/>
        <v>7.2945330905999999</v>
      </c>
      <c r="I51" s="5"/>
    </row>
    <row r="52" spans="1:10" ht="27.75" x14ac:dyDescent="0.2">
      <c r="A52" s="68" t="s">
        <v>36</v>
      </c>
      <c r="B52" s="69">
        <v>4.2073276385732196E-2</v>
      </c>
      <c r="C52" s="69">
        <v>0.73822727792695297</v>
      </c>
      <c r="D52" s="69">
        <v>0.94547655126666641</v>
      </c>
      <c r="E52" s="69">
        <v>0</v>
      </c>
      <c r="F52" s="69">
        <v>7.4663664843333324</v>
      </c>
      <c r="G52" s="69">
        <f t="shared" si="3"/>
        <v>9.1921435899126838</v>
      </c>
      <c r="H52" s="59"/>
      <c r="I52" s="59"/>
      <c r="J52" s="59"/>
    </row>
    <row r="53" spans="1:10" ht="27.75" x14ac:dyDescent="0.2">
      <c r="A53" s="68" t="s">
        <v>37</v>
      </c>
      <c r="B53" s="69">
        <v>0</v>
      </c>
      <c r="C53" s="69">
        <v>0</v>
      </c>
      <c r="D53" s="69">
        <v>0</v>
      </c>
      <c r="E53" s="69">
        <v>0</v>
      </c>
      <c r="F53" s="69">
        <v>1.1127929399999996</v>
      </c>
      <c r="G53" s="69">
        <f t="shared" si="3"/>
        <v>1.1127929399999996</v>
      </c>
      <c r="H53" s="59"/>
      <c r="I53" s="59"/>
      <c r="J53" s="59"/>
    </row>
    <row r="54" spans="1:10" ht="27.75" x14ac:dyDescent="0.2">
      <c r="A54" s="68" t="s">
        <v>38</v>
      </c>
      <c r="B54" s="69">
        <v>0</v>
      </c>
      <c r="C54" s="69">
        <v>4.0686619999999981E-3</v>
      </c>
      <c r="D54" s="69">
        <v>1.7843487999999991E-2</v>
      </c>
      <c r="E54" s="69">
        <v>0</v>
      </c>
      <c r="F54" s="69">
        <v>4.3572541999999978E-2</v>
      </c>
      <c r="G54" s="69">
        <f t="shared" si="3"/>
        <v>6.5484691999999969E-2</v>
      </c>
      <c r="H54" s="59"/>
      <c r="I54" s="59"/>
      <c r="J54" s="59"/>
    </row>
    <row r="55" spans="1:10" ht="54.75" x14ac:dyDescent="0.2">
      <c r="A55" s="68" t="s">
        <v>39</v>
      </c>
      <c r="B55" s="69">
        <v>0</v>
      </c>
      <c r="C55" s="69">
        <v>0</v>
      </c>
      <c r="D55" s="69">
        <v>0</v>
      </c>
      <c r="E55" s="69">
        <v>0</v>
      </c>
      <c r="F55" s="69">
        <v>6.9139888999999691E-2</v>
      </c>
      <c r="G55" s="69">
        <f t="shared" si="3"/>
        <v>6.9139888999999691E-2</v>
      </c>
      <c r="H55" s="59"/>
      <c r="I55" s="59"/>
      <c r="J55" s="59"/>
    </row>
    <row r="56" spans="1:10" ht="41.25" x14ac:dyDescent="0.2">
      <c r="A56" s="68" t="s">
        <v>40</v>
      </c>
      <c r="B56" s="69">
        <v>0</v>
      </c>
      <c r="C56" s="69">
        <v>0</v>
      </c>
      <c r="D56" s="69">
        <v>0</v>
      </c>
      <c r="E56" s="69">
        <v>0</v>
      </c>
      <c r="F56" s="69">
        <v>0.87336294499999945</v>
      </c>
      <c r="G56" s="69">
        <f t="shared" si="3"/>
        <v>0.87336294499999945</v>
      </c>
      <c r="H56" s="59"/>
      <c r="I56" s="59"/>
      <c r="J56" s="59"/>
    </row>
    <row r="57" spans="1:10" ht="41.25" x14ac:dyDescent="0.2">
      <c r="A57" s="68" t="s">
        <v>41</v>
      </c>
      <c r="B57" s="69">
        <v>0</v>
      </c>
      <c r="C57" s="69">
        <v>0</v>
      </c>
      <c r="D57" s="69">
        <v>0</v>
      </c>
      <c r="E57" s="69">
        <v>0</v>
      </c>
      <c r="F57" s="69">
        <v>0.18308663999999999</v>
      </c>
      <c r="G57" s="69">
        <f t="shared" si="3"/>
        <v>0.18308663999999999</v>
      </c>
      <c r="H57" s="59"/>
      <c r="I57" s="59"/>
      <c r="J57" s="59"/>
    </row>
    <row r="58" spans="1:10" ht="41.25" x14ac:dyDescent="0.2">
      <c r="A58" s="68" t="s">
        <v>42</v>
      </c>
      <c r="B58" s="69">
        <v>0</v>
      </c>
      <c r="C58" s="69">
        <v>0</v>
      </c>
      <c r="D58" s="69">
        <v>0</v>
      </c>
      <c r="E58" s="69">
        <v>0</v>
      </c>
      <c r="F58" s="69">
        <v>0.60574103999999995</v>
      </c>
      <c r="G58" s="69">
        <f t="shared" si="3"/>
        <v>0.60574103999999995</v>
      </c>
      <c r="H58" s="59"/>
      <c r="I58" s="59"/>
      <c r="J58" s="59"/>
    </row>
    <row r="59" spans="1:10" ht="41.25" x14ac:dyDescent="0.2">
      <c r="A59" s="68" t="s">
        <v>43</v>
      </c>
      <c r="B59" s="69">
        <v>0</v>
      </c>
      <c r="C59" s="69">
        <v>0</v>
      </c>
      <c r="D59" s="69">
        <v>0</v>
      </c>
      <c r="E59" s="69">
        <v>0</v>
      </c>
      <c r="F59" s="69">
        <v>0.46402031999999993</v>
      </c>
      <c r="G59" s="69">
        <f t="shared" si="3"/>
        <v>0.46402031999999993</v>
      </c>
      <c r="H59" s="59"/>
      <c r="I59" s="59"/>
      <c r="J59" s="59"/>
    </row>
    <row r="60" spans="1:10" ht="27.75" x14ac:dyDescent="0.2">
      <c r="A60" s="68" t="s">
        <v>44</v>
      </c>
      <c r="B60" s="69">
        <v>5.5243319999999964E-2</v>
      </c>
      <c r="C60" s="69">
        <v>6.5590679999999915E-2</v>
      </c>
      <c r="D60" s="69">
        <v>1.0710790883333317E-2</v>
      </c>
      <c r="E60" s="69">
        <v>0</v>
      </c>
      <c r="F60" s="69">
        <v>0.68204867999999907</v>
      </c>
      <c r="G60" s="69">
        <f t="shared" si="3"/>
        <v>0.81359347088333234</v>
      </c>
      <c r="H60" s="59"/>
      <c r="I60" s="59"/>
      <c r="J60" s="59"/>
    </row>
    <row r="61" spans="1:10" ht="27.75" x14ac:dyDescent="0.2">
      <c r="A61" s="68" t="s">
        <v>45</v>
      </c>
      <c r="B61" s="69">
        <v>0</v>
      </c>
      <c r="C61" s="69">
        <v>0</v>
      </c>
      <c r="D61" s="69">
        <v>0</v>
      </c>
      <c r="E61" s="69">
        <v>0</v>
      </c>
      <c r="F61" s="69">
        <v>1.7224465200000003</v>
      </c>
      <c r="G61" s="69">
        <f t="shared" si="3"/>
        <v>1.7224465200000003</v>
      </c>
      <c r="H61" s="59"/>
      <c r="I61" s="59"/>
      <c r="J61" s="59"/>
    </row>
    <row r="62" spans="1:10" ht="27.75" x14ac:dyDescent="0.2">
      <c r="A62" s="68" t="s">
        <v>46</v>
      </c>
      <c r="B62" s="69">
        <v>0</v>
      </c>
      <c r="C62" s="69">
        <v>0</v>
      </c>
      <c r="D62" s="69">
        <v>0</v>
      </c>
      <c r="E62" s="69">
        <v>0</v>
      </c>
      <c r="F62" s="69">
        <v>2.1200798399999998</v>
      </c>
      <c r="G62" s="69">
        <f t="shared" si="3"/>
        <v>2.1200798399999998</v>
      </c>
      <c r="H62" s="59"/>
      <c r="I62" s="59"/>
      <c r="J62" s="59"/>
    </row>
    <row r="63" spans="1:10" ht="27.75" x14ac:dyDescent="0.2">
      <c r="A63" s="68" t="s">
        <v>47</v>
      </c>
      <c r="B63" s="69">
        <v>3.0000000000000001E-3</v>
      </c>
      <c r="C63" s="69">
        <v>7.4999999999999997E-3</v>
      </c>
      <c r="D63" s="69">
        <v>0</v>
      </c>
      <c r="E63" s="69">
        <v>0</v>
      </c>
      <c r="F63" s="69">
        <v>6.7500000000000004E-2</v>
      </c>
      <c r="G63" s="69">
        <f t="shared" si="3"/>
        <v>7.8E-2</v>
      </c>
      <c r="H63" s="59"/>
      <c r="I63" s="59"/>
      <c r="J63" s="59"/>
    </row>
    <row r="64" spans="1:10" ht="27.75" x14ac:dyDescent="0.2">
      <c r="A64" s="68" t="s">
        <v>48</v>
      </c>
      <c r="B64" s="69">
        <v>0</v>
      </c>
      <c r="C64" s="69">
        <v>0</v>
      </c>
      <c r="D64" s="69">
        <v>0</v>
      </c>
      <c r="E64" s="69">
        <v>0</v>
      </c>
      <c r="F64" s="69">
        <v>3.48288E-2</v>
      </c>
      <c r="G64" s="69">
        <f t="shared" si="3"/>
        <v>3.48288E-2</v>
      </c>
      <c r="H64" s="59"/>
      <c r="I64" s="59"/>
      <c r="J64" s="59"/>
    </row>
    <row r="65" spans="1:10" ht="27.75" x14ac:dyDescent="0.2">
      <c r="A65" s="68" t="s">
        <v>49</v>
      </c>
      <c r="B65" s="69">
        <v>0</v>
      </c>
      <c r="C65" s="69">
        <v>0.18272507912584779</v>
      </c>
      <c r="D65" s="69">
        <v>0</v>
      </c>
      <c r="E65" s="69">
        <v>0</v>
      </c>
      <c r="F65" s="69">
        <v>0</v>
      </c>
      <c r="G65" s="69">
        <f t="shared" si="3"/>
        <v>0.18272507912584779</v>
      </c>
      <c r="H65" s="59"/>
      <c r="I65" s="59"/>
      <c r="J65" s="59"/>
    </row>
    <row r="66" spans="1:10" ht="27.75" x14ac:dyDescent="0.2">
      <c r="A66" s="68" t="s">
        <v>50</v>
      </c>
      <c r="B66" s="69">
        <v>0.19919999999999996</v>
      </c>
      <c r="C66" s="69">
        <v>0.21</v>
      </c>
      <c r="D66" s="69">
        <v>7.1999999999999998E-3</v>
      </c>
      <c r="E66" s="69">
        <v>0</v>
      </c>
      <c r="F66" s="69">
        <v>0.27960000000000002</v>
      </c>
      <c r="G66" s="69">
        <f t="shared" si="3"/>
        <v>0.69599999999999995</v>
      </c>
      <c r="H66" s="59"/>
      <c r="I66" s="59"/>
      <c r="J66" s="59"/>
    </row>
    <row r="67" spans="1:10" ht="27.75" x14ac:dyDescent="0.2">
      <c r="A67" s="68" t="s">
        <v>51</v>
      </c>
      <c r="B67" s="69">
        <v>0</v>
      </c>
      <c r="C67" s="69">
        <v>0</v>
      </c>
      <c r="D67" s="69">
        <v>0</v>
      </c>
      <c r="E67" s="69">
        <v>0</v>
      </c>
      <c r="F67" s="69">
        <v>0.62639999999999996</v>
      </c>
      <c r="G67" s="69">
        <f t="shared" si="3"/>
        <v>0.62639999999999996</v>
      </c>
      <c r="H67" s="59"/>
      <c r="I67" s="59"/>
      <c r="J67" s="59"/>
    </row>
    <row r="68" spans="1:10" x14ac:dyDescent="0.2">
      <c r="A68" s="68" t="s">
        <v>52</v>
      </c>
      <c r="B68" s="69">
        <v>0</v>
      </c>
      <c r="C68" s="69">
        <v>0</v>
      </c>
      <c r="D68" s="69">
        <v>0</v>
      </c>
      <c r="E68" s="69">
        <v>0.62394400000000005</v>
      </c>
      <c r="F68" s="69">
        <v>0</v>
      </c>
      <c r="G68" s="69">
        <f t="shared" si="3"/>
        <v>0.62394400000000005</v>
      </c>
      <c r="H68" s="59"/>
      <c r="I68" s="59"/>
      <c r="J68" s="59"/>
    </row>
    <row r="69" spans="1:10" ht="27.75" x14ac:dyDescent="0.2">
      <c r="A69" s="68" t="s">
        <v>53</v>
      </c>
      <c r="B69" s="69">
        <v>0.25245064054257726</v>
      </c>
      <c r="C69" s="69">
        <v>0.10557045968349661</v>
      </c>
      <c r="D69" s="69">
        <v>0.33782441597588547</v>
      </c>
      <c r="E69" s="69">
        <v>0</v>
      </c>
      <c r="F69" s="69">
        <v>5.2560663149962328E-2</v>
      </c>
      <c r="G69" s="69">
        <f t="shared" si="3"/>
        <v>0.74840617935192166</v>
      </c>
      <c r="H69" s="59"/>
      <c r="I69" s="59"/>
      <c r="J69" s="59"/>
    </row>
    <row r="70" spans="1:10" x14ac:dyDescent="0.2">
      <c r="A70" s="68" t="s">
        <v>54</v>
      </c>
      <c r="B70" s="69">
        <v>0</v>
      </c>
      <c r="C70" s="69">
        <v>0</v>
      </c>
      <c r="D70" s="69">
        <v>0</v>
      </c>
      <c r="E70" s="69">
        <v>0</v>
      </c>
      <c r="F70" s="69">
        <v>1.752</v>
      </c>
      <c r="G70" s="69">
        <f t="shared" si="3"/>
        <v>1.752</v>
      </c>
      <c r="H70" s="59"/>
      <c r="I70" s="59"/>
      <c r="J70" s="59"/>
    </row>
    <row r="71" spans="1:10" x14ac:dyDescent="0.2">
      <c r="A71" s="68" t="s">
        <v>55</v>
      </c>
      <c r="B71" s="69">
        <v>0.06</v>
      </c>
      <c r="C71" s="69">
        <v>0.22500000000000001</v>
      </c>
      <c r="D71" s="69">
        <v>8.6999999999999994E-2</v>
      </c>
      <c r="E71" s="69">
        <v>1.2E-2</v>
      </c>
      <c r="F71" s="69">
        <v>2.4E-2</v>
      </c>
      <c r="G71" s="69">
        <f t="shared" si="3"/>
        <v>0.40800000000000003</v>
      </c>
      <c r="H71" s="59"/>
      <c r="I71" s="59"/>
      <c r="J71" s="59"/>
    </row>
    <row r="72" spans="1:10" x14ac:dyDescent="0.2">
      <c r="A72" s="68" t="s">
        <v>56</v>
      </c>
      <c r="B72" s="69">
        <v>3.9157103627691869E-2</v>
      </c>
      <c r="C72" s="69">
        <v>3.9856337621043507E-2</v>
      </c>
      <c r="D72" s="69">
        <v>3.0108119674670801E-2</v>
      </c>
      <c r="E72" s="69">
        <v>1.6512696740858507E-2</v>
      </c>
      <c r="F72" s="69">
        <v>0</v>
      </c>
      <c r="G72" s="69">
        <f t="shared" si="3"/>
        <v>0.1256342576642647</v>
      </c>
      <c r="H72" s="59"/>
      <c r="I72" s="59"/>
      <c r="J72" s="59"/>
    </row>
    <row r="73" spans="1:10" ht="27.75" x14ac:dyDescent="0.2">
      <c r="A73" s="68" t="s">
        <v>57</v>
      </c>
      <c r="B73" s="69">
        <v>0</v>
      </c>
      <c r="C73" s="69">
        <v>0</v>
      </c>
      <c r="D73" s="69">
        <v>0</v>
      </c>
      <c r="E73" s="69">
        <v>0</v>
      </c>
      <c r="F73" s="69">
        <v>0.92153483999999997</v>
      </c>
      <c r="G73" s="69">
        <f t="shared" si="3"/>
        <v>0.92153483999999997</v>
      </c>
      <c r="H73" s="59"/>
      <c r="I73" s="59"/>
      <c r="J73" s="59"/>
    </row>
    <row r="74" spans="1:10" x14ac:dyDescent="0.2">
      <c r="A74" s="68" t="s">
        <v>58</v>
      </c>
      <c r="B74" s="69">
        <v>0</v>
      </c>
      <c r="C74" s="69">
        <v>0</v>
      </c>
      <c r="D74" s="69">
        <v>5</v>
      </c>
      <c r="E74" s="69">
        <v>0</v>
      </c>
      <c r="F74" s="69">
        <v>0</v>
      </c>
      <c r="G74" s="69">
        <f t="shared" si="3"/>
        <v>5</v>
      </c>
      <c r="H74" s="59"/>
      <c r="I74" s="59"/>
      <c r="J74" s="59"/>
    </row>
    <row r="75" spans="1:10" ht="15.75" thickBot="1" x14ac:dyDescent="0.25">
      <c r="A75" s="68" t="s">
        <v>59</v>
      </c>
      <c r="B75" s="69">
        <v>0.20667786158536527</v>
      </c>
      <c r="C75" s="69">
        <v>0.2641617</v>
      </c>
      <c r="D75" s="69">
        <v>0.14777701999999998</v>
      </c>
      <c r="E75" s="69">
        <v>8.2292214159725152E-2</v>
      </c>
      <c r="F75" s="69">
        <v>0.33362282044634506</v>
      </c>
      <c r="G75" s="69">
        <f t="shared" si="3"/>
        <v>1.0345316161914355</v>
      </c>
      <c r="H75" s="59"/>
      <c r="I75" s="59"/>
      <c r="J75" s="59"/>
    </row>
    <row r="76" spans="1:10" ht="30" customHeight="1" thickBot="1" x14ac:dyDescent="0.25">
      <c r="A76" s="70" t="s">
        <v>22</v>
      </c>
      <c r="B76" s="70">
        <f t="shared" ref="B76:G76" si="4">SUM(B37:B75)</f>
        <v>17.602299581381352</v>
      </c>
      <c r="C76" s="70">
        <f t="shared" si="4"/>
        <v>24.277733880395598</v>
      </c>
      <c r="D76" s="70">
        <f t="shared" si="4"/>
        <v>18.0291555277458</v>
      </c>
      <c r="E76" s="70">
        <f t="shared" si="4"/>
        <v>7.9499170022684824</v>
      </c>
      <c r="F76" s="70">
        <f t="shared" si="4"/>
        <v>43.398447706936047</v>
      </c>
      <c r="G76" s="70">
        <f t="shared" si="4"/>
        <v>111.25755369872728</v>
      </c>
      <c r="H76" s="58"/>
      <c r="I76" s="58"/>
      <c r="J76" s="58"/>
    </row>
    <row r="77" spans="1:10" ht="15.75" thickBot="1" x14ac:dyDescent="0.25">
      <c r="B77" s="60"/>
      <c r="C77" s="60"/>
      <c r="D77" s="60"/>
      <c r="E77" s="60"/>
      <c r="F77" s="60"/>
      <c r="G77" s="60"/>
    </row>
    <row r="78" spans="1:10" ht="31.15" customHeight="1" thickBot="1" x14ac:dyDescent="0.25">
      <c r="A78" s="112" t="s">
        <v>74</v>
      </c>
      <c r="B78" s="112">
        <f>G27/1000000</f>
        <v>16.273146379999904</v>
      </c>
      <c r="C78" s="112">
        <f>G28/1000000</f>
        <v>14.107184049999875</v>
      </c>
      <c r="D78" s="112">
        <f>G29/1000000</f>
        <v>0.94375988999993354</v>
      </c>
      <c r="E78" s="112">
        <f>G30/1000000</f>
        <v>5.1484318999999541</v>
      </c>
      <c r="F78" s="112">
        <f>G31/1000000</f>
        <v>6.4234519499998317</v>
      </c>
      <c r="G78" s="112">
        <f>G32/1000000</f>
        <v>42.895974169999505</v>
      </c>
    </row>
  </sheetData>
  <mergeCells count="3">
    <mergeCell ref="A34:G34"/>
    <mergeCell ref="A2:G2"/>
    <mergeCell ref="A25:G25"/>
  </mergeCells>
  <conditionalFormatting sqref="I34:I35 I3:I7 I77:I1048576">
    <cfRule type="cellIs" dxfId="2" priority="3" operator="lessThan">
      <formula>0</formula>
    </cfRule>
  </conditionalFormatting>
  <conditionalFormatting sqref="G27:G31">
    <cfRule type="cellIs" dxfId="1" priority="2" operator="lessThan">
      <formula>0</formula>
    </cfRule>
  </conditionalFormatting>
  <conditionalFormatting sqref="G27:G31">
    <cfRule type="cellIs" dxfId="0" priority="1" operator="lessThan">
      <formula>0</formula>
    </cfRule>
  </conditionalFormatting>
  <pageMargins left="0.7" right="0.7" top="0.75" bottom="0.75" header="0.3" footer="0.3"/>
  <pageSetup paperSize="9" scale="52" orientation="portrait" r:id="rId1"/>
  <rowBreaks count="1" manualBreakCount="1">
    <brk id="3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risorse</vt:lpstr>
      <vt:lpstr>2019</vt:lpstr>
      <vt:lpstr>2020</vt:lpstr>
      <vt:lpstr>2021</vt:lpstr>
      <vt:lpstr>2022</vt:lpstr>
    </vt:vector>
  </TitlesOfParts>
  <Company>Ministero Economia e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Patrizia Paternoster</dc:creator>
  <cp:lastModifiedBy>Memo</cp:lastModifiedBy>
  <cp:lastPrinted>2021-11-17T13:51:07Z</cp:lastPrinted>
  <dcterms:created xsi:type="dcterms:W3CDTF">2021-11-17T11:19:09Z</dcterms:created>
  <dcterms:modified xsi:type="dcterms:W3CDTF">2021-11-19T13:54:34Z</dcterms:modified>
</cp:coreProperties>
</file>